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1715" windowHeight="6450" firstSheet="2" activeTab="6"/>
  </bookViews>
  <sheets>
    <sheet name="ประเภททรัพย์สิน" sheetId="1" r:id="rId1"/>
    <sheet name="งบทรัพย์สิน" sheetId="2" r:id="rId2"/>
    <sheet name="งบทดลอง" sheetId="3" r:id="rId3"/>
    <sheet name="กระดาษทำการ" sheetId="4" r:id="rId4"/>
    <sheet name="งบสะสม" sheetId="5" r:id="rId5"/>
    <sheet name="งบรายรับ-รายจ่าย" sheetId="6" r:id="rId6"/>
    <sheet name="งบแสดงฐานะการเงิน" sheetId="7" r:id="rId7"/>
  </sheets>
  <definedNames/>
  <calcPr fullCalcOnLoad="1"/>
</workbook>
</file>

<file path=xl/sharedStrings.xml><?xml version="1.0" encoding="utf-8"?>
<sst xmlns="http://schemas.openxmlformats.org/spreadsheetml/2006/main" count="449" uniqueCount="286">
  <si>
    <t>องค์การบริหารส่วนตำบลเกาะขันธ์</t>
  </si>
  <si>
    <t>รายการ</t>
  </si>
  <si>
    <t>เรียน  นายกองค์การบริหารส่วนตำบลเกาะขันธ์</t>
  </si>
  <si>
    <t xml:space="preserve">             - เพื่อโปรดทราบ</t>
  </si>
  <si>
    <t xml:space="preserve">         (ลงชื่อ) …………………………</t>
  </si>
  <si>
    <t>ประมาณการรายรับ</t>
  </si>
  <si>
    <t>รับจริง</t>
  </si>
  <si>
    <t>สูง</t>
  </si>
  <si>
    <t>ต่ำ</t>
  </si>
  <si>
    <t>-</t>
  </si>
  <si>
    <t>+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</si>
  <si>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</si>
  <si>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</si>
  <si>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</si>
  <si>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</si>
  <si>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</si>
  <si>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</si>
  <si>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เงินอุดหนุนระบุวัตถุประสงค์</t>
  </si>
  <si>
    <t>รายรับตามประมาณการ</t>
  </si>
  <si>
    <t xml:space="preserve"> -</t>
  </si>
  <si>
    <t xml:space="preserve">   รวมเงินรายรับตามประมาณการ</t>
  </si>
  <si>
    <t xml:space="preserve">   รวมรายรับทั้งสิ้น</t>
  </si>
  <si>
    <t>ประมาณการรายจ่าย</t>
  </si>
  <si>
    <t>จ่ายจริง</t>
  </si>
  <si>
    <t>รายจ่ายตามประมาณการ</t>
  </si>
  <si>
    <t>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</si>
  <si>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</si>
  <si>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</si>
  <si>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</si>
  <si>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</si>
  <si>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</si>
  <si>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</si>
  <si>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</si>
  <si>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 xml:space="preserve">   รวมเงินรายจ่ายตามประมาณการ</t>
  </si>
  <si>
    <t xml:space="preserve">   รวมรายจ่ายทั้งสิ้น</t>
  </si>
  <si>
    <t>สูงกว่า</t>
  </si>
  <si>
    <t>ต่ำกว่า</t>
  </si>
  <si>
    <t>รายรับ                    รายจ่าย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</si>
  <si>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</si>
  <si>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</si>
  <si>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</si>
  <si>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</si>
  <si>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</si>
  <si>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</si>
  <si>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</si>
  <si>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</si>
  <si>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ก. อสังหาริมทรัพย์</t>
  </si>
  <si>
    <t>ที่ดิน</t>
  </si>
  <si>
    <t>อาคาร</t>
  </si>
  <si>
    <t>ข. สังหาริมทรัพย์</t>
  </si>
  <si>
    <t>ครุภัณฑ์การศึกษา</t>
  </si>
  <si>
    <t>ครุภัณฑ์การเกษตร</t>
  </si>
  <si>
    <t>ครุภัณฑ์งานบ้านงานครัว</t>
  </si>
  <si>
    <t xml:space="preserve">    (ลงชื่อ) …….. ……………………..</t>
  </si>
  <si>
    <t xml:space="preserve">                 (นายประวิทย์  ศรีสวัสดิ์)</t>
  </si>
  <si>
    <t xml:space="preserve">     ปลัดองค์การบริหารส่วนตำบลเกาะขันธ์</t>
  </si>
  <si>
    <t xml:space="preserve">                         หัวหน้าส่วนการคลัง     </t>
  </si>
  <si>
    <t>องค์การบริหารส่วนตำบลเกาะขันธ์ อำเภอชะอวด จังหวัดนครศรีธรรมราช</t>
  </si>
  <si>
    <t>งบแสดงฐานะการเงิน</t>
  </si>
  <si>
    <t>ทรัพย์สิน</t>
  </si>
  <si>
    <t>ทรัพย์สินตามงบทรัพย์สิน</t>
  </si>
  <si>
    <t>บัญชีลูกหนี้-ภาษีบำรุงท้องที่</t>
  </si>
  <si>
    <t>หนี้สินและเงินสะสม</t>
  </si>
  <si>
    <t>ทุนทรัพย์สิน</t>
  </si>
  <si>
    <t>เงินทุนเศรษฐกิจชุมชน</t>
  </si>
  <si>
    <t>เงินทุนสำรองเงินสะสม</t>
  </si>
  <si>
    <t>เงินฝาก ธ.ก.ส. 515-2-43834-2</t>
  </si>
  <si>
    <t>เงินฝาก ธ.ก.ส. 515-2-33839-0</t>
  </si>
  <si>
    <t>เงินฝาก ธ.ก.ส. 515-4-11380-5</t>
  </si>
  <si>
    <t>เงินฝาก ธ.กรุงไทย 822-6-00816-6</t>
  </si>
  <si>
    <t>ก. เงินรายได้องค์การบริหารส่วนตำบล</t>
  </si>
  <si>
    <t>ข. เงินอุดหนุนเฉพาะกิจ</t>
  </si>
  <si>
    <t>ค. เงินอุดหนุนทั่วไป</t>
  </si>
  <si>
    <t>ง. เงินสะสม</t>
  </si>
  <si>
    <t xml:space="preserve">จ. เงินอุทิศ </t>
  </si>
  <si>
    <t>ครุภัณฑ์สำนักงาน</t>
  </si>
  <si>
    <t>ครุภัณฑ์ยานพาหนะและขนส่ง</t>
  </si>
  <si>
    <t>ครุภัณฑ์โฆษณาและเผยแพร่</t>
  </si>
  <si>
    <t>ครุภัณฑ์สำรวจ</t>
  </si>
  <si>
    <t>ครุภัณฑ์คอมพิวเตอร์</t>
  </si>
  <si>
    <t>ครุภัณฑ์วิทยาศาสตร์หรือการแพทย์</t>
  </si>
  <si>
    <t>ช. เงินอุดหนุนทั่วไประบุวัตถุประสงค์</t>
  </si>
  <si>
    <t xml:space="preserve">                  (ลงชื่อ) …….. ……………………..</t>
  </si>
  <si>
    <t xml:space="preserve">        เงินทุนสำรองเงินสะสม</t>
  </si>
  <si>
    <t xml:space="preserve">    (ลงชื่อ) ………………………            (ลงชื่อ) ………………………                     (ลงชื่อ) ………………………  </t>
  </si>
  <si>
    <t>เงินรับฝาก - ภาษีหัก ณ ที่จ่าย</t>
  </si>
  <si>
    <t xml:space="preserve">                  - เงินประกันสัญญา</t>
  </si>
  <si>
    <t xml:space="preserve">                  - ส่วนลด 6%</t>
  </si>
  <si>
    <t xml:space="preserve">                  - ค่าใช้จ่าย 5%</t>
  </si>
  <si>
    <t xml:space="preserve">        เรียน  นายกองค์การบริหารส่วนตำบลเกาะขันธ์</t>
  </si>
  <si>
    <t xml:space="preserve">                    - เพื่อโปรดทราบ</t>
  </si>
  <si>
    <t xml:space="preserve">            (ลงชื่อ) ………………………                (ลงชื่อ) ………………………                             (ลงชื่อ) ………………………  </t>
  </si>
  <si>
    <t>บาท</t>
  </si>
  <si>
    <t xml:space="preserve">             เงินอุดหนุนหอกระจายข่าว</t>
  </si>
  <si>
    <t xml:space="preserve">             เงินอุดหนุนอาหารกลางวัน พช.</t>
  </si>
  <si>
    <t xml:space="preserve">             เงินอุดหนุนอาหารเสริม (นม) สปช.</t>
  </si>
  <si>
    <t xml:space="preserve">             เงินอุดหนุนอาหารเสริม (นม) พช.</t>
  </si>
  <si>
    <t xml:space="preserve">             เงินอุดหนุนเบี้ยยังชีพผู้สูงอายุ</t>
  </si>
  <si>
    <t>รวมทั้งสิ้น</t>
  </si>
  <si>
    <t>หมายเหตุ ประกอบงบรายรับ-รายจ่ายจริง ประจำปีงบประมาณ 2548</t>
  </si>
  <si>
    <t xml:space="preserve">       เงินอุดหนุนระบุวัตถุประสงค์</t>
  </si>
  <si>
    <t>1. ยอดรวมเงินรายจ่าย เงินอุดหนุนระบุวัตถุประสงค์</t>
  </si>
  <si>
    <t xml:space="preserve">             ค่าจ้างชั่วคราว ผู้ดูแลเด็ก ศพด.</t>
  </si>
  <si>
    <t xml:space="preserve">             เงินเพิ่มค่าครองชีพชั่วคราว ผู้ดูแลเด็ก ศพด.</t>
  </si>
  <si>
    <t xml:space="preserve">             เงินอุดหนุนอาหารกลางวัน สปช.</t>
  </si>
  <si>
    <t xml:space="preserve">             เงินอุดหนุนสมทบประกันสังคม</t>
  </si>
  <si>
    <t xml:space="preserve">             เงินอุดหนุนค่าวัสดุการศึกษา พช.</t>
  </si>
  <si>
    <t xml:space="preserve">             เงินอุดหนุนเบี้ยยังชีพผู้พิการ</t>
  </si>
  <si>
    <t xml:space="preserve">             เงินอุดหนุนสาธารณสุขมูลฐาน</t>
  </si>
  <si>
    <t>รวมเงินอุดหนุนระบุวัตถุประสงค์</t>
  </si>
  <si>
    <t xml:space="preserve">       เงินอุดหนุนระบุวัตถุประสงค์ค้างจ่าย</t>
  </si>
  <si>
    <t xml:space="preserve">             เงินอุดหนุนหนังสือพิมพ์หมู่บ้าน</t>
  </si>
  <si>
    <t xml:space="preserve">             เงินอุดหนุนค่าวัสดุกีฬา</t>
  </si>
  <si>
    <t xml:space="preserve">             เงินอุดหนุนสงเคราะห์ผู้พิการ</t>
  </si>
  <si>
    <t xml:space="preserve">             เงินอุดหนุนพัฒนาประเทศ</t>
  </si>
  <si>
    <t>รวมเงินอุดหนุนระบุวัตถุประสงค์ค้างจ่าย</t>
  </si>
  <si>
    <t>**</t>
  </si>
  <si>
    <t xml:space="preserve">  ** ส่งคืนเงินรายได้แผ่นดิน</t>
  </si>
  <si>
    <t xml:space="preserve">            เงินอุดหนุนอาหารกลางวัน พช.</t>
  </si>
  <si>
    <t xml:space="preserve">            เงินอุดหนุนค่าวัสดุกีฬา</t>
  </si>
  <si>
    <t xml:space="preserve">            เงินอุดหนุนสงเคราะห์ผู้พิการ</t>
  </si>
  <si>
    <t xml:space="preserve">    เงินอุดหนุนทั่วไปเหลือจ่าย ประจำปีงบประมาณ 2547 </t>
  </si>
  <si>
    <t xml:space="preserve">           งวดที่ 1 และ 2 ประจำปีงบประมาณ 2548             </t>
  </si>
  <si>
    <r>
      <t xml:space="preserve">   </t>
    </r>
    <r>
      <rPr>
        <u val="single"/>
        <sz val="14"/>
        <rFont val="Angsana New"/>
        <family val="1"/>
      </rPr>
      <t>บวก</t>
    </r>
    <r>
      <rPr>
        <sz val="14"/>
        <rFont val="Angsana New"/>
        <family val="1"/>
      </rPr>
      <t xml:space="preserve"> เงินเบิกเกินส่งคืน เป็นค่าเบี้ยยังชีพผู้พิการ </t>
    </r>
  </si>
  <si>
    <t>รวมส่งคืนเงินรายได้แผ่นดิน</t>
  </si>
  <si>
    <t>เงินอุดหนุนเฉพาะกิจ</t>
  </si>
  <si>
    <t>รายจ่ายอื่น</t>
  </si>
  <si>
    <t>รหัสบัญชี</t>
  </si>
  <si>
    <t>เดบิต</t>
  </si>
  <si>
    <t>เครดิต</t>
  </si>
  <si>
    <t>บัญชีเงินฝาก ธ.ก.ส. ออมทรัพย์  515-2-43834-2</t>
  </si>
  <si>
    <t>022</t>
  </si>
  <si>
    <t>บัญชีเงินฝาก ธ.ก.ส. ออมทรัพย์  515-2-33839-0</t>
  </si>
  <si>
    <t>บัญชีเงินฝาก ธ.ก.ส. ออมทรัพย์  515-4-11380-5</t>
  </si>
  <si>
    <t>023</t>
  </si>
  <si>
    <t>บัญชีเงินฝาก ธ.กรุงไทย กระแสรายวัน  822-6-00816-6</t>
  </si>
  <si>
    <t>021</t>
  </si>
  <si>
    <t>082</t>
  </si>
  <si>
    <t>บัญชีลูกหนี้เงินยืมงบประมาณ</t>
  </si>
  <si>
    <t>090</t>
  </si>
  <si>
    <t>บัญชีเงินสะสม</t>
  </si>
  <si>
    <t>บัญชีเงินทุนสำรองเงินสะสม</t>
  </si>
  <si>
    <t>บัญชีรายจ่ายค้างจ่าย (เบิกตัดปี)</t>
  </si>
  <si>
    <t>บัญชีเงินทุนเศรษฐกิจชุมชน</t>
  </si>
  <si>
    <t>บัญชีเงินรับฝาก - ภาษีหัก ณ ที่จ่าย</t>
  </si>
  <si>
    <t>บัญชีเงินรับฝาก - เงินมัดจำประกันสัญญา</t>
  </si>
  <si>
    <t>บัญชีเงินรับฝาก - ส่วนลด 6 %</t>
  </si>
  <si>
    <t>บัญชีเงินรับฝาก - ค่าใช้จ่าย  5  %</t>
  </si>
  <si>
    <t>บัญชีรายจ่ายรอจ่าย (เบิกตัดปี)</t>
  </si>
  <si>
    <t>งบทดลอง (หลังปิดบัญชี)</t>
  </si>
  <si>
    <t>1. ค่าอาหารกลางวัน ศพด.บ้านสี่กั๊ก</t>
  </si>
  <si>
    <t>2. ค่าอาหารกลางวัน ศพด.บ้านลานนา</t>
  </si>
  <si>
    <t>3. ค่าอาหารกลางวัน ศพด.บ้านทุ่งใหญ่</t>
  </si>
  <si>
    <t>รวม</t>
  </si>
  <si>
    <t>งบสะสม</t>
  </si>
  <si>
    <t>บวก  รายรับจริงสูงกว่ารายจ่ายจริง</t>
  </si>
  <si>
    <t xml:space="preserve">         ลูกหนี้-ภาษีบำรุงท้องที่</t>
  </si>
  <si>
    <t xml:space="preserve">         เงินเบิกเกินส่งคืน</t>
  </si>
  <si>
    <t>หัก    จ่ายขาดเงินสะสม</t>
  </si>
  <si>
    <t xml:space="preserve">         เงินทุนสำรองเงินสะสม</t>
  </si>
  <si>
    <t xml:space="preserve">          1.ลูกหนี้ภาษี</t>
  </si>
  <si>
    <t xml:space="preserve">          2.เงินจ่ายขาดเงินสะสมค้างจ่าย</t>
  </si>
  <si>
    <t xml:space="preserve">          3.เงินสะสมที่สามารถนำไปใช้ได้</t>
  </si>
  <si>
    <t>กระดาษทำการ</t>
  </si>
  <si>
    <t>งบทดลอง</t>
  </si>
  <si>
    <t>ใบผ่านรายการบัญชีทั่วไป</t>
  </si>
  <si>
    <t>ใบผ่านรายการบัญชีมาตรฐาน</t>
  </si>
  <si>
    <t>(ปรับปรุง)</t>
  </si>
  <si>
    <t>(ปิดบัญชี)</t>
  </si>
  <si>
    <t>หนี้สินและทุน</t>
  </si>
  <si>
    <t>เงินฝาก ธ.ก.ส. ออมทรัพย์  515-2-43834-2</t>
  </si>
  <si>
    <t>เงินฝาก ธ.ก.ส. ออมทรัพย์  515-2-33839-0</t>
  </si>
  <si>
    <t>เงินฝาก ธ.ก.ส. ออมทรัพย์  515-4-11380-5</t>
  </si>
  <si>
    <t>เงินฝาก ธ.กรุงไทย กระแสรายวัน 822-6-00816-6</t>
  </si>
  <si>
    <t>บัญชีงบกลาง</t>
  </si>
  <si>
    <t>000</t>
  </si>
  <si>
    <t>บัญชีเงินเดือน</t>
  </si>
  <si>
    <t>บัญชีค่าตอบแทน</t>
  </si>
  <si>
    <t>บัญชีค่าใช้สอย</t>
  </si>
  <si>
    <t>บัญชีค่าวัสดุ</t>
  </si>
  <si>
    <t>บัญชีค่าสาธารณูปโภค</t>
  </si>
  <si>
    <t>บัญชีเงินอุดหนุน</t>
  </si>
  <si>
    <t>บัญชีค่าครุภัณฑ์</t>
  </si>
  <si>
    <t>บัญชีค่าที่ดินและสิ่งที่ก่อสร้าง</t>
  </si>
  <si>
    <t>-2-</t>
  </si>
  <si>
    <t>บัญชีเงินรายรับ</t>
  </si>
  <si>
    <t>บัญชีเงินรับฝาก-ภาษีหัก ณ ที่จ่าย</t>
  </si>
  <si>
    <t>บัญชีเงินรับฝาก-เงินมัดจำประกันสัญญา</t>
  </si>
  <si>
    <t>บัญชีเงินรับฝาก-ส่วนลด 6%</t>
  </si>
  <si>
    <t>บัญชีเงินรับฝาก-ค่าใช้จ่าย 5%</t>
  </si>
  <si>
    <t xml:space="preserve">              (ลงชื่อ) ………………………   </t>
  </si>
  <si>
    <t xml:space="preserve">                     (นายประวิทย์  ศรีสวัสดิ์)</t>
  </si>
  <si>
    <t xml:space="preserve">                            หัวหน้าส่วนการคลัง   </t>
  </si>
  <si>
    <t xml:space="preserve">        ปลัดองค์การบริหารส่วนตำบลเกาะขันธ์</t>
  </si>
  <si>
    <t>บัญชีรายจ่ายอื่น</t>
  </si>
  <si>
    <t>บัญชีเงินอุดหนุนศูนย์พัฒนาครอบครัว</t>
  </si>
  <si>
    <t>บัญชีรายจ่ายรอจ่าย</t>
  </si>
  <si>
    <r>
      <t>บวก</t>
    </r>
    <r>
      <rPr>
        <sz val="14"/>
        <rFont val="Angsana New"/>
        <family val="1"/>
      </rPr>
      <t xml:space="preserve"> รายรับจริงสูงกว่ารายจ่ายจริง</t>
    </r>
  </si>
  <si>
    <r>
      <t>หัก</t>
    </r>
    <r>
      <rPr>
        <sz val="14"/>
        <rFont val="Angsana New"/>
        <family val="1"/>
      </rPr>
      <t xml:space="preserve">  จ่ายขาดเงินสะสม</t>
    </r>
  </si>
  <si>
    <t xml:space="preserve">        เงินเบิกเกินส่งคืน</t>
  </si>
  <si>
    <t>รายจ่ายค้างจ่าย (เบิกตัดปี)(หมายเหตุ1)</t>
  </si>
  <si>
    <t>รายจ่ายรอจ่าย(หมายเหตุ2)</t>
  </si>
  <si>
    <t xml:space="preserve">        รายได้ค้างรับ (51)</t>
  </si>
  <si>
    <t>ครุภัณฑ์อื่น</t>
  </si>
  <si>
    <t>อื่นๆ(ป้ายจราจร)</t>
  </si>
  <si>
    <t>ประเภททรัพย์สิน ประจำปี  2551</t>
  </si>
  <si>
    <t>จ่ายจากเงินรายได้</t>
  </si>
  <si>
    <t>จ่ายจากเงินอุดหนุน</t>
  </si>
  <si>
    <t>จ่ายจากเงินสะสม</t>
  </si>
  <si>
    <t xml:space="preserve">ประเภททรัพย์สิน </t>
  </si>
  <si>
    <t>1.โครงการจัดทำชั้นวางเอกสารภายในสำนักงาน</t>
  </si>
  <si>
    <t>2.ค่าจัดซื้อตู้เอกสาร</t>
  </si>
  <si>
    <t>3.เครื่องเข้าเล่ม</t>
  </si>
  <si>
    <t>1.ค่าจัดซื้อรถจักรยานยนต์</t>
  </si>
  <si>
    <t>1.เครื่องคอมพิวเตอร์แบบพกพา</t>
  </si>
  <si>
    <t>2.ค่าจัดซื้อเครื่องส่งสัญญาณ</t>
  </si>
  <si>
    <t>3.ค่าจัดซื้อเครื่องสำรองไฟ</t>
  </si>
  <si>
    <t>4.ค่าจัดซื้อเครื่องคอมพิวเตอร์</t>
  </si>
  <si>
    <t>1.ค่าจัดซื้อชั้นวางของและโต๊ะเก้าฮี้ ศพด.สี่กั๊ก</t>
  </si>
  <si>
    <t>รวมทรัพย์สินทั้งหมด</t>
  </si>
  <si>
    <t xml:space="preserve">(ลงชื่อ) ………………………            (ลงชื่อ) …….. ……………………..        (ลงชื่อ) ....................................................           </t>
  </si>
  <si>
    <t xml:space="preserve">        เงินอุดหนุนทั่วไปค้างจ่าย</t>
  </si>
  <si>
    <t>บัญชีเงินสด</t>
  </si>
  <si>
    <t>010</t>
  </si>
  <si>
    <t>บัญชีลูกหนี้-เงินทุนเศรษฐกิจชุมชน</t>
  </si>
  <si>
    <t>บัญชีดอกเบี้ยเงินทุนเศรษฐกิจชุมชน</t>
  </si>
  <si>
    <t>บัญชีเงินอุดหนุนวัตถุประสงค์ค้างจ่าย</t>
  </si>
  <si>
    <t xml:space="preserve">ณ  วันที่  30    เดือนกันยายน    พ.ศ.2552 </t>
  </si>
  <si>
    <t xml:space="preserve">             หัวหน้าส่วนการคลัง               ปลัดองค์การบริหารส่วนตำบลเกาะขันธ์   นายกองค์การบริหารส่วนตำบลเกาะขันธ์</t>
  </si>
  <si>
    <t xml:space="preserve">           (นางธันย์ชนก  เหลือสม)                       (นายประวิทย์  ศรีสวัสดิ์)                              (นายอุดม  ไชยภักดี)</t>
  </si>
  <si>
    <t xml:space="preserve">                หัวหน้าส่วนการคลัง                 ปลัดองค์การบริหารส่วนตำบล                  นายกองค์การบริหารส่วนตำบล </t>
  </si>
  <si>
    <t>เงินสะสม  ณ  วันที่  1  ต.ค.  2551</t>
  </si>
  <si>
    <t xml:space="preserve">         เบิกตัดปีเหลือจ่าย ( 52 )</t>
  </si>
  <si>
    <t xml:space="preserve">         รายจ่ายรอจ่ายเหลือจ่าย ( 52 )</t>
  </si>
  <si>
    <t xml:space="preserve">         รายได้ค้างรับปี  (52)</t>
  </si>
  <si>
    <t xml:space="preserve">         เงินอุดหนุนสำหรับสนับสนุนการจ่ายเงินสวัสดิการผู้สูงอายุเหลือจ่าย</t>
  </si>
  <si>
    <t>เงินสะสม  30  กันยายน  2552  ประกอบด้วย</t>
  </si>
  <si>
    <t>เงินสด</t>
  </si>
  <si>
    <t>บัญชีเงินอุดหนุนเฉพาะกิจ (โครงการประปา)</t>
  </si>
  <si>
    <t>บัญชีเงินอุดหนุนเฉพาะกิจ(ค่าขยายเขตไฟฟ้าบ้านควนดินแดน ม.8)</t>
  </si>
  <si>
    <t>บัญชีเงินอุดหนุนสำหรับสนับสนุนการจ่ายเงินสวัสดิการผู้สูงอายุ</t>
  </si>
  <si>
    <t>บัญชีโครงการขยายเขตท่อจ่ายน้ำประปา ม.8</t>
  </si>
  <si>
    <t>บัญชีเงินอุดหนุนเฉพาะกิจศูนย์พัฒนาเด็กเล็กดีเด่น</t>
  </si>
  <si>
    <t>บัญชีโครงการปฏิบัติธรรมฯ</t>
  </si>
  <si>
    <t>บัญชีโครงการจัดซื้อครุภัณฑ์สำหรับศูนย์พัฒนาเด็กเล็ก</t>
  </si>
  <si>
    <t>บัญชีดอกเบี้ยเงินฝาก-เงินทุนเศรษฐกิจชุมชน</t>
  </si>
  <si>
    <t>บัญชีโครงการอาหารเสริม (นม) ป.5-ป.6 เพิ่มเติม</t>
  </si>
  <si>
    <t>บัญชีเงินอุดหนุนโครงการจัดตั้งชมรมผู้สูงอายุ/ผู้ด้อยโอกาส</t>
  </si>
  <si>
    <t>บัญชีเงินอุดหนุนวัตถุประสงค์ทั่วไปค้างจ่าย</t>
  </si>
  <si>
    <t xml:space="preserve">                 (นายอุดม  ไชยภักดี)</t>
  </si>
  <si>
    <t xml:space="preserve">     นายกองค์การบริหารส่วนตำบลเกาะขันธ์</t>
  </si>
  <si>
    <t>ดอกเบี้ย-เงินทุนเศรษฐกิจชุมชน</t>
  </si>
  <si>
    <t xml:space="preserve">      โอนเงินรายจ่ายค้างจ่าย/เหลือจ่าย(52)</t>
  </si>
  <si>
    <t xml:space="preserve">      โอนเงินรอจ่ายรอจ่าย/เหลือจ่าย(52)</t>
  </si>
  <si>
    <t xml:space="preserve">        รายได้ค้างรับ (52)</t>
  </si>
  <si>
    <t>เงินสะสม 30 กันยายน 2552</t>
  </si>
  <si>
    <t>ประกอบงบแสดงฐานะการเงิน ณ วันที่ 30 กันยายน 2552</t>
  </si>
  <si>
    <t>หมายเหตุ ประกอบรายจ่ายค้างจ่าย ค่าวัสดุ ปี  2552 (หมายเหตุ 1)</t>
  </si>
  <si>
    <t>4.ค่าอาหารเสริม(นม)</t>
  </si>
  <si>
    <t>1.โครงการก่อสร้างถนน คสล.สายหนองคล้า ม.5</t>
  </si>
  <si>
    <t>2.โครงการก่อสร้างถนน คสล.สายทุ่งนาบน 2 ม.7</t>
  </si>
  <si>
    <t>3.โครงการก่อสร้างถนนลาดยางสายสี่กั๊ก ม.4</t>
  </si>
  <si>
    <t>4.โครงการก่อสร้างโรงจอดรถ</t>
  </si>
  <si>
    <t>5.บ้านเทิดไท้องค์ราชัน</t>
  </si>
  <si>
    <t>6.โครงการขยายเขตประปาหมู่ที่ 6</t>
  </si>
  <si>
    <t>7.โครงการขยายเขตประปาภูมิภาค ซอยบ้านกลาง ม.9</t>
  </si>
  <si>
    <t>8.โครงการขยายเขตประปาหมู่บ้าน บ้านนาแก้ว ม.9</t>
  </si>
  <si>
    <t>9.โครงการขยายเขตประปาหมู่บ้าน บ้านห้วยทิง ม.7</t>
  </si>
  <si>
    <t>หมายเหตุ ประกอบรายจ่ายรอจ่าย ค่าตอบแทน ปี  2552 (หมายเหตุ 2)</t>
  </si>
  <si>
    <t>เงินอุดหนุนวัตถุประสงค์ค้างจ่าย(หมายเหตุ3)</t>
  </si>
  <si>
    <t>1.เงินประโยชน์ตอบแทนอื่น (โบนัส)</t>
  </si>
  <si>
    <t>หมายเหตุ ประกอบเงินอุดหนุนวัตถุประสงค์ค้างจ่าย ปี  2552 (หมายเหตุ 3)</t>
  </si>
  <si>
    <t>2.เงินอุดหนุนศูนย์พัฒนาครอบครัวในชุมชน</t>
  </si>
  <si>
    <t>3.เงินโครงการอาหารเสริม (นม) ป.5-ป.6 เพิ่มเติม</t>
  </si>
  <si>
    <t>4.เงินอุดหนุนโครงการจัดตั้งชมรมผู้สูงอายุ/ผู้ด้อยโอกาส</t>
  </si>
  <si>
    <t>1.เงินอุดหนุนศูนย์พัฒนาเด็กเล็กดีเด่น</t>
  </si>
  <si>
    <t>หมายเหตุ ประกอบรายจ่ายค้างจ่าย ค่าที่ดินและสิ่งก่อสร้าง ปี  2552 (หมายเหตุ 1)</t>
  </si>
  <si>
    <t xml:space="preserve">                        หัวหน้าส่วนการคลัง                 ปลัดองค์การบริหารส่วนตำบลเกาะขันธ์           นายกองค์การบริหารส่วนตำบลเกาะขันธ์</t>
  </si>
  <si>
    <t xml:space="preserve">                     (นางธันย์ชนก  เหลือสม)                          (นายประวิทย์  ศรีสวัสดิ์)                                        (นายอุดม  ไชยภักดี)</t>
  </si>
  <si>
    <t xml:space="preserve">                         (นางธันย์ชนก  เหลือสม)   </t>
  </si>
  <si>
    <t xml:space="preserve">             (นางธันย์ชนก  เหลือสม)                      (นายประวิทย์  ศรีสวัสดิ์)                             (นายอุดม  ไชยภักดี)</t>
  </si>
  <si>
    <t>ตั้งแต่วันที่ 1 ตุลาคม 2551 - 30 กันยายน 2552</t>
  </si>
  <si>
    <t>งบรายรับ - รายจ่ายจริง ประจำปีงบประมาณ 2552</t>
  </si>
  <si>
    <t>ณ วันที่ 30 กันยายน 2552</t>
  </si>
  <si>
    <t xml:space="preserve">                      (นางธันย์ชนก  เหลือสม)        </t>
  </si>
  <si>
    <t>เงินสะสม 1 ตุลาคม 2551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</si>
</sst>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_-* #,##0.0_-;\-* #,##0.0_-;_-* &quot;-&quot;??_-;_-@_-"/>
    <numFmt numFmtId="189" formatCode="_-* #,##0_-;\-* #,##0_-;_-* &quot;-&quot;??_-;_-@_-"/>
  </numFmts>
  <fonts count="30">
    <font>
      <sz val="14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b/>
      <sz val="16"/>
      <name val="AngsanaUPC"/>
      <family val="1"/>
    </font>
    <font>
      <sz val="16"/>
      <name val="Angsana New"/>
      <family val="1"/>
    </font>
    <font>
      <sz val="8"/>
      <name val="Cordia New"/>
      <family val="0"/>
    </font>
    <font>
      <b/>
      <sz val="16"/>
      <name val="Angsana New"/>
      <family val="1"/>
    </font>
    <font>
      <b/>
      <u val="single"/>
      <sz val="14"/>
      <name val="Angsana New"/>
      <family val="1"/>
    </font>
    <font>
      <sz val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4" fillId="4" borderId="0" applyNumberFormat="0" applyBorder="0" applyAlignment="0" applyProtection="0"/>
    <xf numFmtId="0" fontId="17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38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43" fontId="0" fillId="0" borderId="0" xfId="38" applyFont="1" applyBorder="1" applyAlignment="1">
      <alignment horizontal="center"/>
    </xf>
    <xf numFmtId="43" fontId="0" fillId="0" borderId="10" xfId="38" applyFont="1" applyBorder="1" applyAlignment="1">
      <alignment horizontal="center"/>
    </xf>
    <xf numFmtId="43" fontId="0" fillId="0" borderId="11" xfId="38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43" fontId="5" fillId="0" borderId="12" xfId="38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5" fillId="0" borderId="0" xfId="38" applyFont="1" applyAlignment="1">
      <alignment/>
    </xf>
    <xf numFmtId="43" fontId="5" fillId="0" borderId="11" xfId="38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5" fillId="0" borderId="0" xfId="38" applyFont="1" applyBorder="1" applyAlignment="1">
      <alignment/>
    </xf>
    <xf numFmtId="43" fontId="7" fillId="0" borderId="13" xfId="38" applyFont="1" applyBorder="1" applyAlignment="1">
      <alignment/>
    </xf>
    <xf numFmtId="43" fontId="7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4" fontId="2" fillId="0" borderId="12" xfId="38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3" fontId="2" fillId="0" borderId="12" xfId="38" applyFont="1" applyBorder="1" applyAlignment="1" quotePrefix="1">
      <alignment horizontal="right"/>
    </xf>
    <xf numFmtId="43" fontId="2" fillId="0" borderId="12" xfId="38" applyFont="1" applyBorder="1" applyAlignment="1">
      <alignment horizontal="right"/>
    </xf>
    <xf numFmtId="1" fontId="2" fillId="0" borderId="12" xfId="0" applyNumberFormat="1" applyFont="1" applyBorder="1" applyAlignment="1" quotePrefix="1">
      <alignment horizontal="center"/>
    </xf>
    <xf numFmtId="1" fontId="2" fillId="0" borderId="12" xfId="0" applyNumberFormat="1" applyFont="1" applyBorder="1" applyAlignment="1">
      <alignment horizontal="center"/>
    </xf>
    <xf numFmtId="4" fontId="2" fillId="0" borderId="16" xfId="38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4" fontId="2" fillId="0" borderId="17" xfId="38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43" fontId="2" fillId="0" borderId="16" xfId="38" applyFont="1" applyBorder="1" applyAlignment="1">
      <alignment horizontal="right"/>
    </xf>
    <xf numFmtId="4" fontId="2" fillId="0" borderId="12" xfId="38" applyNumberFormat="1" applyFont="1" applyBorder="1" applyAlignment="1" quotePrefix="1">
      <alignment horizontal="right"/>
    </xf>
    <xf numFmtId="4" fontId="2" fillId="0" borderId="0" xfId="38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2" fillId="0" borderId="19" xfId="38" applyNumberFormat="1" applyFont="1" applyBorder="1" applyAlignment="1">
      <alignment/>
    </xf>
    <xf numFmtId="4" fontId="2" fillId="0" borderId="20" xfId="38" applyNumberFormat="1" applyFont="1" applyBorder="1" applyAlignment="1">
      <alignment/>
    </xf>
    <xf numFmtId="43" fontId="2" fillId="0" borderId="12" xfId="38" applyFont="1" applyBorder="1" applyAlignment="1">
      <alignment/>
    </xf>
    <xf numFmtId="43" fontId="2" fillId="0" borderId="16" xfId="38" applyFont="1" applyBorder="1" applyAlignment="1">
      <alignment/>
    </xf>
    <xf numFmtId="43" fontId="2" fillId="0" borderId="17" xfId="38" applyFont="1" applyBorder="1" applyAlignment="1">
      <alignment/>
    </xf>
    <xf numFmtId="4" fontId="2" fillId="0" borderId="16" xfId="38" applyNumberFormat="1" applyFont="1" applyBorder="1" applyAlignment="1" quotePrefix="1">
      <alignment horizontal="right"/>
    </xf>
    <xf numFmtId="43" fontId="2" fillId="0" borderId="12" xfId="38" applyFont="1" applyBorder="1" applyAlignment="1">
      <alignment horizontal="center"/>
    </xf>
    <xf numFmtId="0" fontId="2" fillId="0" borderId="21" xfId="0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right"/>
    </xf>
    <xf numFmtId="43" fontId="2" fillId="0" borderId="17" xfId="38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2" fillId="0" borderId="21" xfId="38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3" fontId="2" fillId="0" borderId="22" xfId="38" applyFont="1" applyBorder="1" applyAlignment="1">
      <alignment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3" fontId="2" fillId="0" borderId="0" xfId="38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3" fontId="2" fillId="0" borderId="0" xfId="0" applyNumberFormat="1" applyFont="1" applyBorder="1" applyAlignment="1">
      <alignment/>
    </xf>
    <xf numFmtId="4" fontId="5" fillId="0" borderId="0" xfId="38" applyNumberFormat="1" applyFont="1" applyBorder="1" applyAlignment="1">
      <alignment/>
    </xf>
    <xf numFmtId="43" fontId="5" fillId="0" borderId="0" xfId="38" applyFont="1" applyBorder="1" applyAlignment="1">
      <alignment horizontal="center"/>
    </xf>
    <xf numFmtId="43" fontId="5" fillId="0" borderId="11" xfId="38" applyFont="1" applyBorder="1" applyAlignment="1">
      <alignment horizontal="center"/>
    </xf>
    <xf numFmtId="43" fontId="2" fillId="0" borderId="23" xfId="38" applyFont="1" applyBorder="1" applyAlignment="1">
      <alignment horizontal="right"/>
    </xf>
    <xf numFmtId="43" fontId="2" fillId="0" borderId="20" xfId="38" applyFont="1" applyBorder="1" applyAlignment="1" quotePrefix="1">
      <alignment horizontal="right"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/>
    </xf>
    <xf numFmtId="43" fontId="5" fillId="0" borderId="15" xfId="38" applyFont="1" applyBorder="1" applyAlignment="1">
      <alignment/>
    </xf>
    <xf numFmtId="43" fontId="5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43" fontId="7" fillId="0" borderId="15" xfId="38" applyFont="1" applyBorder="1" applyAlignment="1">
      <alignment/>
    </xf>
    <xf numFmtId="0" fontId="7" fillId="0" borderId="15" xfId="0" applyFont="1" applyBorder="1" applyAlignment="1">
      <alignment/>
    </xf>
    <xf numFmtId="43" fontId="7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3" fontId="2" fillId="0" borderId="18" xfId="38" applyFont="1" applyBorder="1" applyAlignment="1" quotePrefix="1">
      <alignment horizontal="right"/>
    </xf>
    <xf numFmtId="43" fontId="1" fillId="0" borderId="20" xfId="38" applyFont="1" applyBorder="1" applyAlignment="1">
      <alignment/>
    </xf>
    <xf numFmtId="43" fontId="1" fillId="0" borderId="25" xfId="38" applyFont="1" applyBorder="1" applyAlignment="1">
      <alignment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/>
    </xf>
    <xf numFmtId="43" fontId="7" fillId="0" borderId="12" xfId="38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3" fontId="5" fillId="0" borderId="19" xfId="38" applyFont="1" applyBorder="1" applyAlignment="1">
      <alignment/>
    </xf>
    <xf numFmtId="43" fontId="5" fillId="0" borderId="20" xfId="38" applyFont="1" applyBorder="1" applyAlignment="1">
      <alignment/>
    </xf>
    <xf numFmtId="0" fontId="9" fillId="0" borderId="0" xfId="0" applyFont="1" applyBorder="1" applyAlignment="1">
      <alignment/>
    </xf>
    <xf numFmtId="0" fontId="0" fillId="0" borderId="27" xfId="0" applyBorder="1" applyAlignment="1">
      <alignment/>
    </xf>
    <xf numFmtId="43" fontId="2" fillId="0" borderId="16" xfId="38" applyFont="1" applyBorder="1" applyAlignment="1">
      <alignment horizontal="center"/>
    </xf>
    <xf numFmtId="0" fontId="1" fillId="0" borderId="28" xfId="0" applyFont="1" applyBorder="1" applyAlignment="1" quotePrefix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 quotePrefix="1">
      <alignment horizontal="center"/>
    </xf>
    <xf numFmtId="0" fontId="1" fillId="0" borderId="17" xfId="0" applyFont="1" applyBorder="1" applyAlignment="1">
      <alignment horizontal="center"/>
    </xf>
    <xf numFmtId="0" fontId="8" fillId="0" borderId="12" xfId="0" applyFont="1" applyBorder="1" applyAlignment="1">
      <alignment/>
    </xf>
    <xf numFmtId="43" fontId="2" fillId="0" borderId="18" xfId="38" applyFont="1" applyBorder="1" applyAlignment="1">
      <alignment/>
    </xf>
    <xf numFmtId="0" fontId="1" fillId="0" borderId="12" xfId="0" applyFont="1" applyBorder="1" applyAlignment="1" quotePrefix="1">
      <alignment horizontal="center"/>
    </xf>
    <xf numFmtId="43" fontId="2" fillId="0" borderId="18" xfId="38" applyFont="1" applyBorder="1" applyAlignment="1">
      <alignment horizontal="right"/>
    </xf>
    <xf numFmtId="43" fontId="1" fillId="0" borderId="15" xfId="38" applyFont="1" applyBorder="1" applyAlignment="1" quotePrefix="1">
      <alignment horizontal="right"/>
    </xf>
    <xf numFmtId="43" fontId="1" fillId="0" borderId="26" xfId="38" applyFont="1" applyBorder="1" applyAlignment="1" quotePrefix="1">
      <alignment horizontal="right"/>
    </xf>
    <xf numFmtId="0" fontId="1" fillId="0" borderId="15" xfId="0" applyFont="1" applyBorder="1" applyAlignment="1" quotePrefix="1">
      <alignment horizontal="center"/>
    </xf>
    <xf numFmtId="43" fontId="2" fillId="0" borderId="15" xfId="38" applyFont="1" applyBorder="1" applyAlignment="1">
      <alignment horizontal="right"/>
    </xf>
    <xf numFmtId="43" fontId="2" fillId="0" borderId="0" xfId="38" applyFont="1" applyBorder="1" applyAlignment="1" quotePrefix="1">
      <alignment horizontal="right"/>
    </xf>
    <xf numFmtId="43" fontId="2" fillId="0" borderId="15" xfId="38" applyFont="1" applyBorder="1" applyAlignment="1">
      <alignment/>
    </xf>
    <xf numFmtId="0" fontId="2" fillId="0" borderId="18" xfId="0" applyFont="1" applyBorder="1" applyAlignment="1">
      <alignment horizontal="center"/>
    </xf>
    <xf numFmtId="43" fontId="1" fillId="0" borderId="15" xfId="38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shrinkToFit="1"/>
    </xf>
    <xf numFmtId="0" fontId="8" fillId="0" borderId="21" xfId="0" applyFont="1" applyBorder="1" applyAlignment="1">
      <alignment/>
    </xf>
    <xf numFmtId="43" fontId="1" fillId="0" borderId="12" xfId="38" applyFont="1" applyBorder="1" applyAlignment="1" quotePrefix="1">
      <alignment horizontal="center"/>
    </xf>
    <xf numFmtId="43" fontId="2" fillId="0" borderId="12" xfId="38" applyFont="1" applyBorder="1" applyAlignment="1" quotePrefix="1">
      <alignment horizontal="center"/>
    </xf>
    <xf numFmtId="43" fontId="2" fillId="0" borderId="23" xfId="38" applyFont="1" applyBorder="1" applyAlignment="1">
      <alignment/>
    </xf>
    <xf numFmtId="43" fontId="2" fillId="0" borderId="17" xfId="38" applyFont="1" applyBorder="1" applyAlignment="1" quotePrefix="1">
      <alignment horizontal="right"/>
    </xf>
    <xf numFmtId="43" fontId="2" fillId="0" borderId="17" xfId="38" applyFont="1" applyBorder="1" applyAlignment="1" quotePrefix="1">
      <alignment horizontal="center"/>
    </xf>
    <xf numFmtId="0" fontId="2" fillId="0" borderId="12" xfId="0" applyFont="1" applyBorder="1" applyAlignment="1">
      <alignment horizontal="left" vertical="center" wrapText="1" shrinkToFit="1"/>
    </xf>
    <xf numFmtId="43" fontId="1" fillId="0" borderId="17" xfId="38" applyFont="1" applyBorder="1" applyAlignment="1">
      <alignment/>
    </xf>
    <xf numFmtId="43" fontId="1" fillId="0" borderId="17" xfId="38" applyFont="1" applyBorder="1" applyAlignment="1" quotePrefix="1">
      <alignment horizontal="center"/>
    </xf>
    <xf numFmtId="43" fontId="2" fillId="0" borderId="0" xfId="38" applyFont="1" applyAlignment="1">
      <alignment/>
    </xf>
    <xf numFmtId="3" fontId="2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3" fontId="5" fillId="0" borderId="18" xfId="38" applyFont="1" applyBorder="1" applyAlignment="1">
      <alignment horizontal="left"/>
    </xf>
    <xf numFmtId="0" fontId="9" fillId="0" borderId="0" xfId="0" applyFont="1" applyAlignment="1">
      <alignment/>
    </xf>
    <xf numFmtId="0" fontId="29" fillId="0" borderId="12" xfId="0" applyFont="1" applyBorder="1" applyAlignment="1">
      <alignment horizontal="left"/>
    </xf>
    <xf numFmtId="0" fontId="0" fillId="0" borderId="16" xfId="0" applyBorder="1" applyAlignment="1">
      <alignment/>
    </xf>
    <xf numFmtId="43" fontId="5" fillId="0" borderId="11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0" fillId="0" borderId="0" xfId="38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3" fontId="5" fillId="0" borderId="0" xfId="38" applyFont="1" applyBorder="1" applyAlignment="1">
      <alignment horizontal="center"/>
    </xf>
    <xf numFmtId="43" fontId="5" fillId="0" borderId="0" xfId="38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1441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" name="Line 10"/>
        <xdr:cNvSpPr>
          <a:spLocks/>
        </xdr:cNvSpPr>
      </xdr:nvSpPr>
      <xdr:spPr>
        <a:xfrm>
          <a:off x="0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9525</xdr:rowOff>
    </xdr:from>
    <xdr:to>
      <xdr:col>0</xdr:col>
      <xdr:colOff>0</xdr:colOff>
      <xdr:row>77</xdr:row>
      <xdr:rowOff>9525</xdr:rowOff>
    </xdr:to>
    <xdr:sp>
      <xdr:nvSpPr>
        <xdr:cNvPr id="10" name="Line 11"/>
        <xdr:cNvSpPr>
          <a:spLocks/>
        </xdr:cNvSpPr>
      </xdr:nvSpPr>
      <xdr:spPr>
        <a:xfrm>
          <a:off x="0" y="2184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</xdr:rowOff>
    </xdr:from>
    <xdr:to>
      <xdr:col>0</xdr:col>
      <xdr:colOff>0</xdr:colOff>
      <xdr:row>63</xdr:row>
      <xdr:rowOff>28575</xdr:rowOff>
    </xdr:to>
    <xdr:sp>
      <xdr:nvSpPr>
        <xdr:cNvPr id="11" name="Line 12"/>
        <xdr:cNvSpPr>
          <a:spLocks/>
        </xdr:cNvSpPr>
      </xdr:nvSpPr>
      <xdr:spPr>
        <a:xfrm>
          <a:off x="0" y="1770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2" name="Line 13"/>
        <xdr:cNvSpPr>
          <a:spLocks/>
        </xdr:cNvSpPr>
      </xdr:nvSpPr>
      <xdr:spPr>
        <a:xfrm>
          <a:off x="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38100</xdr:rowOff>
    </xdr:from>
    <xdr:to>
      <xdr:col>0</xdr:col>
      <xdr:colOff>0</xdr:colOff>
      <xdr:row>78</xdr:row>
      <xdr:rowOff>38100</xdr:rowOff>
    </xdr:to>
    <xdr:sp>
      <xdr:nvSpPr>
        <xdr:cNvPr id="13" name="Line 14"/>
        <xdr:cNvSpPr>
          <a:spLocks/>
        </xdr:cNvSpPr>
      </xdr:nvSpPr>
      <xdr:spPr>
        <a:xfrm>
          <a:off x="0" y="2216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20" sqref="B20"/>
    </sheetView>
  </sheetViews>
  <sheetFormatPr defaultColWidth="9.140625" defaultRowHeight="21.75"/>
  <cols>
    <col min="1" max="1" width="39.140625" style="0" customWidth="1"/>
    <col min="2" max="2" width="17.140625" style="0" customWidth="1"/>
    <col min="3" max="3" width="16.8515625" style="0" customWidth="1"/>
    <col min="4" max="4" width="15.8515625" style="0" customWidth="1"/>
    <col min="5" max="5" width="13.7109375" style="0" customWidth="1"/>
  </cols>
  <sheetData>
    <row r="1" spans="1:5" ht="23.25">
      <c r="A1" s="170" t="s">
        <v>205</v>
      </c>
      <c r="B1" s="170"/>
      <c r="C1" s="170"/>
      <c r="D1" s="170"/>
      <c r="E1" s="170"/>
    </row>
    <row r="2" spans="1:5" ht="23.25">
      <c r="A2" s="99" t="s">
        <v>209</v>
      </c>
      <c r="B2" s="99" t="s">
        <v>206</v>
      </c>
      <c r="C2" s="99" t="s">
        <v>207</v>
      </c>
      <c r="D2" s="99" t="s">
        <v>208</v>
      </c>
      <c r="E2" s="99" t="s">
        <v>153</v>
      </c>
    </row>
    <row r="3" spans="1:5" ht="23.25">
      <c r="A3" s="100" t="s">
        <v>75</v>
      </c>
      <c r="B3" s="100"/>
      <c r="C3" s="100"/>
      <c r="D3" s="100"/>
      <c r="E3" s="100"/>
    </row>
    <row r="4" spans="1:5" ht="23.25">
      <c r="A4" s="101" t="s">
        <v>210</v>
      </c>
      <c r="B4" s="102">
        <v>15000</v>
      </c>
      <c r="C4" s="100"/>
      <c r="D4" s="100"/>
      <c r="E4" s="103">
        <f>SUM(B4:D4)</f>
        <v>15000</v>
      </c>
    </row>
    <row r="5" spans="1:5" ht="23.25">
      <c r="A5" s="100" t="s">
        <v>211</v>
      </c>
      <c r="B5" s="102">
        <v>7800</v>
      </c>
      <c r="C5" s="100"/>
      <c r="D5" s="100"/>
      <c r="E5" s="103">
        <f aca="true" t="shared" si="0" ref="E5:E19">SUM(B5:D5)</f>
        <v>7800</v>
      </c>
    </row>
    <row r="6" spans="1:5" ht="23.25">
      <c r="A6" s="100" t="s">
        <v>212</v>
      </c>
      <c r="B6" s="102">
        <v>1450</v>
      </c>
      <c r="C6" s="100"/>
      <c r="D6" s="100"/>
      <c r="E6" s="103">
        <f t="shared" si="0"/>
        <v>1450</v>
      </c>
    </row>
    <row r="7" spans="1:5" ht="23.25">
      <c r="A7" s="104" t="s">
        <v>153</v>
      </c>
      <c r="B7" s="105">
        <f>SUM(B4:B6)</f>
        <v>24250</v>
      </c>
      <c r="C7" s="106"/>
      <c r="D7" s="106"/>
      <c r="E7" s="107">
        <f t="shared" si="0"/>
        <v>24250</v>
      </c>
    </row>
    <row r="8" spans="1:5" ht="23.25">
      <c r="A8" s="100" t="s">
        <v>76</v>
      </c>
      <c r="B8" s="102"/>
      <c r="C8" s="100"/>
      <c r="D8" s="100"/>
      <c r="E8" s="100"/>
    </row>
    <row r="9" spans="1:5" ht="23.25">
      <c r="A9" s="100" t="s">
        <v>213</v>
      </c>
      <c r="B9" s="102">
        <v>12000</v>
      </c>
      <c r="C9" s="100"/>
      <c r="D9" s="100"/>
      <c r="E9" s="103">
        <f t="shared" si="0"/>
        <v>12000</v>
      </c>
    </row>
    <row r="10" spans="1:5" ht="23.25">
      <c r="A10" s="104" t="s">
        <v>153</v>
      </c>
      <c r="B10" s="105">
        <f>SUM(B9)</f>
        <v>12000</v>
      </c>
      <c r="C10" s="106"/>
      <c r="D10" s="106"/>
      <c r="E10" s="107">
        <f t="shared" si="0"/>
        <v>12000</v>
      </c>
    </row>
    <row r="11" spans="1:5" ht="23.25">
      <c r="A11" s="100" t="s">
        <v>79</v>
      </c>
      <c r="B11" s="102"/>
      <c r="C11" s="100"/>
      <c r="D11" s="100"/>
      <c r="E11" s="100"/>
    </row>
    <row r="12" spans="1:5" ht="23.25">
      <c r="A12" s="100" t="s">
        <v>214</v>
      </c>
      <c r="B12" s="102">
        <v>15000</v>
      </c>
      <c r="C12" s="100"/>
      <c r="D12" s="100"/>
      <c r="E12" s="103">
        <f t="shared" si="0"/>
        <v>15000</v>
      </c>
    </row>
    <row r="13" spans="1:5" ht="23.25">
      <c r="A13" s="100" t="s">
        <v>215</v>
      </c>
      <c r="B13" s="102">
        <v>4500</v>
      </c>
      <c r="C13" s="100"/>
      <c r="D13" s="100"/>
      <c r="E13" s="103">
        <f t="shared" si="0"/>
        <v>4500</v>
      </c>
    </row>
    <row r="14" spans="1:5" ht="23.25">
      <c r="A14" s="100" t="s">
        <v>216</v>
      </c>
      <c r="B14" s="102">
        <v>5400</v>
      </c>
      <c r="C14" s="100"/>
      <c r="D14" s="100"/>
      <c r="E14" s="103">
        <f t="shared" si="0"/>
        <v>5400</v>
      </c>
    </row>
    <row r="15" spans="1:5" ht="23.25">
      <c r="A15" s="100" t="s">
        <v>217</v>
      </c>
      <c r="B15" s="102">
        <v>31500</v>
      </c>
      <c r="C15" s="100"/>
      <c r="D15" s="100"/>
      <c r="E15" s="103">
        <f t="shared" si="0"/>
        <v>31500</v>
      </c>
    </row>
    <row r="16" spans="1:5" ht="23.25">
      <c r="A16" s="98" t="s">
        <v>153</v>
      </c>
      <c r="B16" s="102">
        <f>SUM(B12:B15)</f>
        <v>56400</v>
      </c>
      <c r="C16" s="100"/>
      <c r="D16" s="100"/>
      <c r="E16" s="103">
        <f>SUM(E12:E15)</f>
        <v>56400</v>
      </c>
    </row>
    <row r="17" spans="1:5" ht="23.25">
      <c r="A17" s="98" t="s">
        <v>50</v>
      </c>
      <c r="B17" s="102"/>
      <c r="C17" s="100"/>
      <c r="D17" s="100"/>
      <c r="E17" s="103"/>
    </row>
    <row r="18" spans="1:5" ht="23.25">
      <c r="A18" s="98" t="s">
        <v>218</v>
      </c>
      <c r="B18" s="102">
        <v>26500</v>
      </c>
      <c r="C18" s="100"/>
      <c r="D18" s="100"/>
      <c r="E18" s="103">
        <f t="shared" si="0"/>
        <v>26500</v>
      </c>
    </row>
    <row r="19" spans="1:5" ht="23.25">
      <c r="A19" s="108" t="s">
        <v>153</v>
      </c>
      <c r="B19" s="105">
        <f>SUM(B18)</f>
        <v>26500</v>
      </c>
      <c r="C19" s="100"/>
      <c r="D19" s="100"/>
      <c r="E19" s="103">
        <f t="shared" si="0"/>
        <v>26500</v>
      </c>
    </row>
    <row r="20" spans="1:5" ht="23.25">
      <c r="A20" s="104" t="s">
        <v>219</v>
      </c>
      <c r="B20" s="105">
        <f>SUM(B7+B10+B16+B19)</f>
        <v>119150</v>
      </c>
      <c r="C20" s="106"/>
      <c r="D20" s="106"/>
      <c r="E20" s="105">
        <f>SUM(E7+E10+E16+E19)</f>
        <v>119150</v>
      </c>
    </row>
    <row r="21" spans="1:5" ht="23.25">
      <c r="A21" s="23"/>
      <c r="B21" s="23"/>
      <c r="C21" s="23"/>
      <c r="D21" s="23"/>
      <c r="E21" s="23"/>
    </row>
    <row r="22" spans="1:5" ht="23.25">
      <c r="A22" s="23"/>
      <c r="B22" s="23"/>
      <c r="C22" s="23"/>
      <c r="D22" s="23"/>
      <c r="E22" s="23"/>
    </row>
    <row r="23" spans="1:5" ht="21.75">
      <c r="A23" s="19"/>
      <c r="B23" s="19"/>
      <c r="C23" s="19"/>
      <c r="D23" s="19"/>
      <c r="E23" s="19"/>
    </row>
    <row r="24" spans="1:5" ht="21.75">
      <c r="A24" s="19"/>
      <c r="B24" s="19"/>
      <c r="C24" s="19"/>
      <c r="D24" s="19"/>
      <c r="E24" s="19"/>
    </row>
    <row r="25" spans="1:5" ht="21.75">
      <c r="A25" s="19"/>
      <c r="B25" s="19"/>
      <c r="C25" s="19"/>
      <c r="D25" s="19"/>
      <c r="E25" s="19"/>
    </row>
    <row r="26" spans="1:5" ht="21.75">
      <c r="A26" s="19"/>
      <c r="B26" s="19"/>
      <c r="C26" s="19"/>
      <c r="D26" s="19"/>
      <c r="E26" s="19"/>
    </row>
    <row r="27" spans="1:5" ht="21.75">
      <c r="A27" s="19"/>
      <c r="B27" s="19"/>
      <c r="C27" s="19"/>
      <c r="D27" s="19"/>
      <c r="E27" s="19"/>
    </row>
    <row r="28" spans="1:5" ht="21.75">
      <c r="A28" s="19"/>
      <c r="B28" s="19"/>
      <c r="C28" s="19"/>
      <c r="D28" s="19"/>
      <c r="E28" s="19"/>
    </row>
    <row r="29" spans="1:5" ht="21.75">
      <c r="A29" s="19"/>
      <c r="B29" s="19"/>
      <c r="C29" s="19"/>
      <c r="D29" s="19"/>
      <c r="E29" s="19"/>
    </row>
    <row r="30" spans="1:5" ht="21.75">
      <c r="A30" s="19"/>
      <c r="B30" s="19"/>
      <c r="C30" s="19"/>
      <c r="D30" s="19"/>
      <c r="E30" s="19"/>
    </row>
    <row r="31" spans="1:5" ht="21.75">
      <c r="A31" s="19"/>
      <c r="B31" s="19"/>
      <c r="C31" s="19"/>
      <c r="D31" s="19"/>
      <c r="E31" s="19"/>
    </row>
    <row r="32" spans="1:5" ht="21.75">
      <c r="A32" s="19"/>
      <c r="B32" s="19"/>
      <c r="C32" s="19"/>
      <c r="D32" s="19"/>
      <c r="E32" s="19"/>
    </row>
    <row r="33" spans="1:5" ht="21.75">
      <c r="A33" s="19"/>
      <c r="B33" s="19"/>
      <c r="C33" s="19"/>
      <c r="D33" s="19"/>
      <c r="E33" s="19"/>
    </row>
    <row r="34" spans="1:5" ht="21.75">
      <c r="A34" s="19"/>
      <c r="B34" s="19"/>
      <c r="C34" s="19"/>
      <c r="D34" s="19"/>
      <c r="E34" s="19"/>
    </row>
  </sheetData>
  <sheetProtection/>
  <mergeCells count="1">
    <mergeCell ref="A1:E1"/>
  </mergeCells>
  <printOptions/>
  <pageMargins left="0.45" right="0.38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B25" sqref="B25"/>
    </sheetView>
  </sheetViews>
  <sheetFormatPr defaultColWidth="9.140625" defaultRowHeight="21.75"/>
  <cols>
    <col min="1" max="1" width="4.140625" style="0" customWidth="1"/>
    <col min="2" max="2" width="28.28125" style="0" customWidth="1"/>
    <col min="3" max="3" width="14.140625" style="0" customWidth="1"/>
    <col min="4" max="4" width="14.00390625" style="0" customWidth="1"/>
    <col min="5" max="5" width="13.57421875" style="0" customWidth="1"/>
    <col min="6" max="6" width="16.57421875" style="0" customWidth="1"/>
    <col min="7" max="7" width="32.140625" style="0" customWidth="1"/>
    <col min="8" max="8" width="15.28125" style="0" customWidth="1"/>
  </cols>
  <sheetData>
    <row r="1" spans="1:8" ht="21.75">
      <c r="A1" s="172" t="s">
        <v>0</v>
      </c>
      <c r="B1" s="172"/>
      <c r="C1" s="172"/>
      <c r="D1" s="172"/>
      <c r="E1" s="172"/>
      <c r="F1" s="172"/>
      <c r="G1" s="172"/>
      <c r="H1" s="172"/>
    </row>
    <row r="2" spans="1:8" ht="21.75">
      <c r="A2" s="172" t="s">
        <v>38</v>
      </c>
      <c r="B2" s="172"/>
      <c r="C2" s="172"/>
      <c r="D2" s="172"/>
      <c r="E2" s="172"/>
      <c r="F2" s="172"/>
      <c r="G2" s="172"/>
      <c r="H2" s="172"/>
    </row>
    <row r="3" spans="1:8" ht="21.75">
      <c r="A3" s="173" t="s">
        <v>283</v>
      </c>
      <c r="B3" s="173"/>
      <c r="C3" s="173"/>
      <c r="D3" s="173"/>
      <c r="E3" s="173"/>
      <c r="F3" s="173"/>
      <c r="G3" s="173"/>
      <c r="H3" s="173"/>
    </row>
    <row r="4" spans="1:8" s="8" customFormat="1" ht="21">
      <c r="A4" s="174" t="s">
        <v>39</v>
      </c>
      <c r="B4" s="175"/>
      <c r="C4" s="43" t="s">
        <v>40</v>
      </c>
      <c r="D4" s="43" t="s">
        <v>41</v>
      </c>
      <c r="E4" s="43" t="s">
        <v>42</v>
      </c>
      <c r="F4" s="43" t="s">
        <v>43</v>
      </c>
      <c r="G4" s="43" t="s">
        <v>44</v>
      </c>
      <c r="H4" s="43" t="s">
        <v>45</v>
      </c>
    </row>
    <row r="5" spans="1:8" s="11" customFormat="1" ht="21">
      <c r="A5" s="58" t="s">
        <v>46</v>
      </c>
      <c r="B5" s="109"/>
      <c r="C5" s="44"/>
      <c r="D5" s="44"/>
      <c r="E5" s="44"/>
      <c r="F5" s="44"/>
      <c r="G5" s="44"/>
      <c r="H5" s="67"/>
    </row>
    <row r="6" spans="1:8" s="11" customFormat="1" ht="21">
      <c r="A6" s="58"/>
      <c r="B6" s="109" t="s">
        <v>47</v>
      </c>
      <c r="C6" s="67">
        <v>1158900</v>
      </c>
      <c r="D6" s="48"/>
      <c r="E6" s="110"/>
      <c r="F6" s="67">
        <f>SUM(C6+D6-E6)</f>
        <v>1158900</v>
      </c>
      <c r="G6" s="109" t="s">
        <v>70</v>
      </c>
      <c r="H6" s="67">
        <v>5854945</v>
      </c>
    </row>
    <row r="7" spans="1:8" s="11" customFormat="1" ht="21">
      <c r="A7" s="58"/>
      <c r="B7" s="109" t="s">
        <v>48</v>
      </c>
      <c r="C7" s="67">
        <v>7843608</v>
      </c>
      <c r="D7" s="48">
        <v>353000</v>
      </c>
      <c r="E7" s="48"/>
      <c r="F7" s="67">
        <f>SUM(C7+D7-E7)</f>
        <v>8196608</v>
      </c>
      <c r="G7" s="44" t="s">
        <v>71</v>
      </c>
      <c r="H7" s="67">
        <v>295100</v>
      </c>
    </row>
    <row r="8" spans="1:8" s="11" customFormat="1" ht="21">
      <c r="A8" s="58" t="s">
        <v>49</v>
      </c>
      <c r="B8" s="109"/>
      <c r="C8" s="67"/>
      <c r="D8" s="67"/>
      <c r="E8" s="67"/>
      <c r="F8" s="67"/>
      <c r="G8" s="44" t="s">
        <v>72</v>
      </c>
      <c r="H8" s="67">
        <v>2682025</v>
      </c>
    </row>
    <row r="9" spans="1:8" s="11" customFormat="1" ht="21">
      <c r="A9" s="58"/>
      <c r="B9" s="109" t="s">
        <v>75</v>
      </c>
      <c r="C9" s="67">
        <v>1346890</v>
      </c>
      <c r="D9" s="67">
        <v>99200</v>
      </c>
      <c r="E9" s="48">
        <v>0</v>
      </c>
      <c r="F9" s="67">
        <f>SUM(C9+D9-E9)</f>
        <v>1446090</v>
      </c>
      <c r="G9" s="44" t="s">
        <v>73</v>
      </c>
      <c r="H9" s="67">
        <v>4200946</v>
      </c>
    </row>
    <row r="10" spans="1:8" s="11" customFormat="1" ht="21">
      <c r="A10" s="58"/>
      <c r="B10" s="109" t="s">
        <v>50</v>
      </c>
      <c r="C10" s="67">
        <v>149400</v>
      </c>
      <c r="D10" s="48">
        <v>71100</v>
      </c>
      <c r="E10" s="48"/>
      <c r="F10" s="67">
        <f aca="true" t="shared" si="0" ref="F10:F20">SUM(C10+D10-E10)</f>
        <v>220500</v>
      </c>
      <c r="G10" s="44" t="s">
        <v>74</v>
      </c>
      <c r="H10" s="67">
        <v>959200</v>
      </c>
    </row>
    <row r="11" spans="1:8" s="11" customFormat="1" ht="21">
      <c r="A11" s="58"/>
      <c r="B11" s="109" t="s">
        <v>76</v>
      </c>
      <c r="C11" s="67">
        <v>1347200</v>
      </c>
      <c r="D11" s="48">
        <v>0</v>
      </c>
      <c r="E11" s="48"/>
      <c r="F11" s="67">
        <f t="shared" si="0"/>
        <v>1347200</v>
      </c>
      <c r="G11" s="44" t="s">
        <v>81</v>
      </c>
      <c r="H11" s="67">
        <v>263022</v>
      </c>
    </row>
    <row r="12" spans="1:8" s="11" customFormat="1" ht="21">
      <c r="A12" s="58"/>
      <c r="B12" s="109" t="s">
        <v>51</v>
      </c>
      <c r="C12" s="67">
        <v>48690</v>
      </c>
      <c r="D12" s="48"/>
      <c r="E12" s="48"/>
      <c r="F12" s="67">
        <f t="shared" si="0"/>
        <v>48690</v>
      </c>
      <c r="G12" s="44"/>
      <c r="H12" s="67"/>
    </row>
    <row r="13" spans="1:8" s="11" customFormat="1" ht="21">
      <c r="A13" s="58"/>
      <c r="B13" s="109" t="s">
        <v>77</v>
      </c>
      <c r="C13" s="48">
        <v>800982</v>
      </c>
      <c r="D13" s="67">
        <v>0</v>
      </c>
      <c r="E13" s="48"/>
      <c r="F13" s="67">
        <f t="shared" si="0"/>
        <v>800982</v>
      </c>
      <c r="G13" s="44"/>
      <c r="H13" s="67"/>
    </row>
    <row r="14" spans="1:8" s="11" customFormat="1" ht="21">
      <c r="A14" s="58"/>
      <c r="B14" s="109" t="s">
        <v>80</v>
      </c>
      <c r="C14" s="48">
        <v>55000</v>
      </c>
      <c r="D14" s="48"/>
      <c r="E14" s="48"/>
      <c r="F14" s="67">
        <f t="shared" si="0"/>
        <v>55000</v>
      </c>
      <c r="G14" s="44"/>
      <c r="H14" s="67"/>
    </row>
    <row r="15" spans="1:8" s="11" customFormat="1" ht="21">
      <c r="A15" s="58"/>
      <c r="B15" s="109" t="s">
        <v>52</v>
      </c>
      <c r="C15" s="67">
        <v>469560</v>
      </c>
      <c r="D15" s="67">
        <v>0</v>
      </c>
      <c r="E15" s="48"/>
      <c r="F15" s="67">
        <f t="shared" si="0"/>
        <v>469560</v>
      </c>
      <c r="G15" s="44"/>
      <c r="H15" s="67"/>
    </row>
    <row r="16" spans="1:8" s="11" customFormat="1" ht="21">
      <c r="A16" s="58"/>
      <c r="B16" s="109" t="s">
        <v>78</v>
      </c>
      <c r="C16" s="48">
        <v>8875</v>
      </c>
      <c r="D16" s="67">
        <v>0</v>
      </c>
      <c r="E16" s="48">
        <v>0</v>
      </c>
      <c r="F16" s="67">
        <f t="shared" si="0"/>
        <v>8875</v>
      </c>
      <c r="G16" s="44"/>
      <c r="H16" s="67"/>
    </row>
    <row r="17" spans="1:8" s="11" customFormat="1" ht="21">
      <c r="A17" s="58"/>
      <c r="B17" s="109" t="s">
        <v>79</v>
      </c>
      <c r="C17" s="48">
        <v>225033</v>
      </c>
      <c r="D17" s="67">
        <v>0</v>
      </c>
      <c r="E17" s="48">
        <v>0</v>
      </c>
      <c r="F17" s="67">
        <f t="shared" si="0"/>
        <v>225033</v>
      </c>
      <c r="G17" s="44"/>
      <c r="H17" s="67"/>
    </row>
    <row r="18" spans="1:8" s="11" customFormat="1" ht="21">
      <c r="A18" s="58"/>
      <c r="B18" s="109" t="s">
        <v>203</v>
      </c>
      <c r="C18" s="48">
        <v>162000</v>
      </c>
      <c r="D18" s="67">
        <v>70800</v>
      </c>
      <c r="E18" s="48"/>
      <c r="F18" s="67">
        <f t="shared" si="0"/>
        <v>232800</v>
      </c>
      <c r="G18" s="44"/>
      <c r="H18" s="67"/>
    </row>
    <row r="19" spans="1:8" s="11" customFormat="1" ht="21">
      <c r="A19" s="57"/>
      <c r="B19" s="57" t="s">
        <v>204</v>
      </c>
      <c r="C19" s="48">
        <v>45000</v>
      </c>
      <c r="D19" s="73"/>
      <c r="E19" s="48"/>
      <c r="F19" s="69">
        <f t="shared" si="0"/>
        <v>45000</v>
      </c>
      <c r="G19" s="56"/>
      <c r="H19" s="69"/>
    </row>
    <row r="20" spans="1:8" ht="22.5" thickBot="1">
      <c r="A20" s="19"/>
      <c r="B20" s="19"/>
      <c r="C20" s="111">
        <f>SUM(C6:C19)</f>
        <v>13661138</v>
      </c>
      <c r="D20" s="111">
        <f>SUM(D6:D19)</f>
        <v>594100</v>
      </c>
      <c r="E20" s="111">
        <f>SUM(E6:E19)</f>
        <v>0</v>
      </c>
      <c r="F20" s="111">
        <f t="shared" si="0"/>
        <v>14255238</v>
      </c>
      <c r="G20" s="72"/>
      <c r="H20" s="112">
        <f>SUM(H6:H17)</f>
        <v>14255238</v>
      </c>
    </row>
    <row r="21" spans="1:8" ht="22.5" thickTop="1">
      <c r="A21" s="19"/>
      <c r="B21" s="57" t="s">
        <v>2</v>
      </c>
      <c r="C21" s="19"/>
      <c r="D21" s="19"/>
      <c r="E21" s="19"/>
      <c r="F21" s="19"/>
      <c r="G21" s="19"/>
      <c r="H21" s="19"/>
    </row>
    <row r="22" spans="1:8" ht="21.75">
      <c r="A22" s="57"/>
      <c r="B22" s="57" t="s">
        <v>3</v>
      </c>
      <c r="C22" s="57"/>
      <c r="D22" s="57"/>
      <c r="E22" s="73"/>
      <c r="F22" s="57"/>
      <c r="G22" s="57"/>
      <c r="H22" s="19"/>
    </row>
    <row r="23" spans="1:8" ht="21.75">
      <c r="A23" s="171" t="s">
        <v>82</v>
      </c>
      <c r="B23" s="171"/>
      <c r="C23" s="171"/>
      <c r="D23" s="38" t="s">
        <v>53</v>
      </c>
      <c r="E23" s="73"/>
      <c r="F23" s="57"/>
      <c r="G23" s="57" t="s">
        <v>4</v>
      </c>
      <c r="H23" s="19"/>
    </row>
    <row r="24" spans="1:8" ht="21.75">
      <c r="A24" s="19"/>
      <c r="B24" s="38" t="s">
        <v>284</v>
      </c>
      <c r="C24" s="38"/>
      <c r="D24" s="38" t="s">
        <v>54</v>
      </c>
      <c r="E24" s="38"/>
      <c r="F24" s="38"/>
      <c r="G24" s="38" t="s">
        <v>249</v>
      </c>
      <c r="H24" s="19"/>
    </row>
    <row r="25" spans="1:8" ht="21.75">
      <c r="A25" s="19"/>
      <c r="B25" s="38" t="s">
        <v>56</v>
      </c>
      <c r="C25" s="38"/>
      <c r="D25" s="38" t="s">
        <v>55</v>
      </c>
      <c r="E25" s="38"/>
      <c r="F25" s="38"/>
      <c r="G25" s="38" t="s">
        <v>250</v>
      </c>
      <c r="H25" s="19"/>
    </row>
    <row r="26" spans="1:8" ht="21.75">
      <c r="A26" s="19"/>
      <c r="B26" s="38"/>
      <c r="C26" s="38"/>
      <c r="D26" s="38"/>
      <c r="E26" s="38"/>
      <c r="F26" s="38"/>
      <c r="G26" s="57"/>
      <c r="H26" s="19"/>
    </row>
    <row r="27" spans="1:8" ht="21.75">
      <c r="A27" s="19"/>
      <c r="B27" s="19"/>
      <c r="C27" s="19"/>
      <c r="D27" s="19"/>
      <c r="E27" s="19"/>
      <c r="F27" s="19"/>
      <c r="G27" s="19"/>
      <c r="H27" s="19"/>
    </row>
    <row r="28" spans="1:8" ht="21.75">
      <c r="A28" s="19"/>
      <c r="B28" s="19"/>
      <c r="C28" s="19"/>
      <c r="D28" s="19"/>
      <c r="E28" s="19"/>
      <c r="F28" s="19"/>
      <c r="G28" s="19"/>
      <c r="H28" s="19"/>
    </row>
    <row r="29" ht="21.75">
      <c r="H29" s="12"/>
    </row>
  </sheetData>
  <sheetProtection/>
  <mergeCells count="5">
    <mergeCell ref="A23:C23"/>
    <mergeCell ref="A1:H1"/>
    <mergeCell ref="A2:H2"/>
    <mergeCell ref="A3:H3"/>
    <mergeCell ref="A4:B4"/>
  </mergeCells>
  <printOptions/>
  <pageMargins left="0.66" right="0.5" top="0.49" bottom="0.5" header="0.45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5">
      <selection activeCell="A31" sqref="A31:E31"/>
    </sheetView>
  </sheetViews>
  <sheetFormatPr defaultColWidth="9.140625" defaultRowHeight="21.75"/>
  <cols>
    <col min="1" max="1" width="50.00390625" style="0" customWidth="1"/>
    <col min="2" max="2" width="10.421875" style="0" customWidth="1"/>
    <col min="3" max="3" width="19.140625" style="0" customWidth="1"/>
    <col min="4" max="4" width="25.140625" style="0" customWidth="1"/>
  </cols>
  <sheetData>
    <row r="1" spans="1:5" ht="21.75" customHeight="1">
      <c r="A1" s="177" t="s">
        <v>0</v>
      </c>
      <c r="B1" s="177"/>
      <c r="C1" s="177"/>
      <c r="D1" s="177"/>
      <c r="E1" s="23"/>
    </row>
    <row r="2" spans="1:5" ht="21.75" customHeight="1">
      <c r="A2" s="177" t="s">
        <v>149</v>
      </c>
      <c r="B2" s="177"/>
      <c r="C2" s="177"/>
      <c r="D2" s="177"/>
      <c r="E2" s="23"/>
    </row>
    <row r="3" spans="1:5" ht="21.75" customHeight="1">
      <c r="A3" s="178" t="s">
        <v>227</v>
      </c>
      <c r="B3" s="178"/>
      <c r="C3" s="178"/>
      <c r="D3" s="178"/>
      <c r="E3" s="23"/>
    </row>
    <row r="4" spans="1:5" ht="21.75" customHeight="1">
      <c r="A4" s="104" t="s">
        <v>1</v>
      </c>
      <c r="B4" s="104" t="s">
        <v>127</v>
      </c>
      <c r="C4" s="113" t="s">
        <v>128</v>
      </c>
      <c r="D4" s="104" t="s">
        <v>129</v>
      </c>
      <c r="E4" s="23"/>
    </row>
    <row r="5" spans="1:5" ht="21.75" customHeight="1">
      <c r="A5" s="155" t="s">
        <v>222</v>
      </c>
      <c r="B5" s="21" t="s">
        <v>223</v>
      </c>
      <c r="C5" s="156">
        <v>24400</v>
      </c>
      <c r="D5" s="154"/>
      <c r="E5" s="23"/>
    </row>
    <row r="6" spans="1:5" ht="21.75" customHeight="1">
      <c r="A6" s="114" t="s">
        <v>130</v>
      </c>
      <c r="B6" s="21" t="s">
        <v>131</v>
      </c>
      <c r="C6" s="22">
        <v>370058.71</v>
      </c>
      <c r="D6" s="115"/>
      <c r="E6" s="23"/>
    </row>
    <row r="7" spans="1:5" ht="21.75" customHeight="1">
      <c r="A7" s="114" t="s">
        <v>132</v>
      </c>
      <c r="B7" s="21" t="s">
        <v>131</v>
      </c>
      <c r="C7" s="22">
        <v>21814229.83</v>
      </c>
      <c r="D7" s="22"/>
      <c r="E7" s="23"/>
    </row>
    <row r="8" spans="1:5" ht="21.75" customHeight="1">
      <c r="A8" s="114" t="s">
        <v>133</v>
      </c>
      <c r="B8" s="21" t="s">
        <v>134</v>
      </c>
      <c r="C8" s="22">
        <v>1944716.4</v>
      </c>
      <c r="D8" s="22"/>
      <c r="E8" s="23"/>
    </row>
    <row r="9" spans="1:5" ht="21.75" customHeight="1">
      <c r="A9" s="114" t="s">
        <v>135</v>
      </c>
      <c r="B9" s="21" t="s">
        <v>136</v>
      </c>
      <c r="C9" s="22">
        <v>60211.97</v>
      </c>
      <c r="D9" s="22"/>
      <c r="E9" s="23"/>
    </row>
    <row r="10" spans="1:5" ht="21.75" customHeight="1">
      <c r="A10" s="114" t="s">
        <v>61</v>
      </c>
      <c r="B10" s="21" t="s">
        <v>137</v>
      </c>
      <c r="C10" s="22">
        <v>49446</v>
      </c>
      <c r="D10" s="22"/>
      <c r="E10" s="23"/>
    </row>
    <row r="11" spans="1:5" ht="21.75" customHeight="1">
      <c r="A11" s="114" t="s">
        <v>224</v>
      </c>
      <c r="B11" s="21"/>
      <c r="C11" s="22">
        <v>727688</v>
      </c>
      <c r="D11" s="22"/>
      <c r="E11" s="23"/>
    </row>
    <row r="12" spans="1:5" ht="21.75" customHeight="1">
      <c r="A12" s="114" t="s">
        <v>138</v>
      </c>
      <c r="B12" s="21" t="s">
        <v>139</v>
      </c>
      <c r="C12" s="22">
        <v>99000</v>
      </c>
      <c r="D12" s="22"/>
      <c r="E12" s="23"/>
    </row>
    <row r="13" spans="1:5" ht="21.75" customHeight="1">
      <c r="A13" s="114" t="s">
        <v>140</v>
      </c>
      <c r="B13" s="116">
        <v>700</v>
      </c>
      <c r="C13" s="22"/>
      <c r="D13" s="22">
        <v>12216768.34</v>
      </c>
      <c r="E13" s="23"/>
    </row>
    <row r="14" spans="1:5" ht="21.75" customHeight="1">
      <c r="A14" s="114" t="s">
        <v>141</v>
      </c>
      <c r="B14" s="116"/>
      <c r="C14" s="22"/>
      <c r="D14" s="22">
        <v>6431835.19</v>
      </c>
      <c r="E14" s="23"/>
    </row>
    <row r="15" spans="1:5" ht="21.75" customHeight="1">
      <c r="A15" s="114" t="s">
        <v>142</v>
      </c>
      <c r="B15" s="25">
        <v>600</v>
      </c>
      <c r="C15" s="22"/>
      <c r="D15" s="22">
        <v>3131743.8</v>
      </c>
      <c r="E15" s="23"/>
    </row>
    <row r="16" spans="1:5" ht="21.75" customHeight="1">
      <c r="A16" s="114" t="s">
        <v>148</v>
      </c>
      <c r="B16" s="25"/>
      <c r="C16" s="22"/>
      <c r="D16" s="22">
        <v>865200</v>
      </c>
      <c r="E16" s="23"/>
    </row>
    <row r="17" spans="1:5" ht="21.75" customHeight="1">
      <c r="A17" s="114" t="s">
        <v>226</v>
      </c>
      <c r="B17" s="25"/>
      <c r="C17" s="22"/>
      <c r="D17" s="22">
        <v>748580</v>
      </c>
      <c r="E17" s="23"/>
    </row>
    <row r="18" spans="1:5" ht="21.75" customHeight="1">
      <c r="A18" s="114" t="s">
        <v>144</v>
      </c>
      <c r="B18" s="25">
        <v>902</v>
      </c>
      <c r="C18" s="22"/>
      <c r="D18" s="22">
        <v>10144.4</v>
      </c>
      <c r="E18" s="23"/>
    </row>
    <row r="19" spans="1:5" ht="21.75" customHeight="1">
      <c r="A19" s="114" t="s">
        <v>145</v>
      </c>
      <c r="B19" s="25">
        <v>903</v>
      </c>
      <c r="C19" s="22"/>
      <c r="D19" s="22">
        <v>631365</v>
      </c>
      <c r="E19" s="23"/>
    </row>
    <row r="20" spans="1:5" ht="21.75" customHeight="1">
      <c r="A20" s="114" t="s">
        <v>146</v>
      </c>
      <c r="B20" s="25">
        <v>907</v>
      </c>
      <c r="C20" s="22"/>
      <c r="D20" s="22">
        <v>15419.17</v>
      </c>
      <c r="E20" s="23"/>
    </row>
    <row r="21" spans="1:5" ht="21.75" customHeight="1">
      <c r="A21" s="114" t="s">
        <v>225</v>
      </c>
      <c r="B21" s="25"/>
      <c r="C21" s="22"/>
      <c r="D21" s="22">
        <v>818.24</v>
      </c>
      <c r="E21" s="23"/>
    </row>
    <row r="22" spans="1:5" ht="21.75" customHeight="1">
      <c r="A22" s="114" t="s">
        <v>147</v>
      </c>
      <c r="B22" s="25">
        <v>906</v>
      </c>
      <c r="C22" s="22"/>
      <c r="D22" s="22">
        <v>948.3</v>
      </c>
      <c r="E22" s="23"/>
    </row>
    <row r="23" spans="1:5" ht="21.75" customHeight="1">
      <c r="A23" s="117" t="s">
        <v>143</v>
      </c>
      <c r="B23" s="118"/>
      <c r="C23" s="22"/>
      <c r="D23" s="22">
        <v>1036928.47</v>
      </c>
      <c r="E23" s="23"/>
    </row>
    <row r="24" spans="1:5" ht="21.75" customHeight="1" thickBot="1">
      <c r="A24" s="24"/>
      <c r="B24" s="119"/>
      <c r="C24" s="120">
        <f>SUM(C5:C23)</f>
        <v>25089750.909999996</v>
      </c>
      <c r="D24" s="121">
        <f>SUM(D6:D23)</f>
        <v>25089750.91</v>
      </c>
      <c r="E24" s="23"/>
    </row>
    <row r="25" spans="1:5" ht="21.75" customHeight="1" thickTop="1">
      <c r="A25" s="23" t="s">
        <v>2</v>
      </c>
      <c r="B25" s="119"/>
      <c r="C25" s="35"/>
      <c r="D25" s="35"/>
      <c r="E25" s="23"/>
    </row>
    <row r="26" spans="1:5" ht="21.75" customHeight="1">
      <c r="A26" s="24" t="s">
        <v>3</v>
      </c>
      <c r="B26" s="25"/>
      <c r="C26" s="24"/>
      <c r="D26" s="89"/>
      <c r="E26" s="23"/>
    </row>
    <row r="27" spans="1:5" ht="21.75" customHeight="1">
      <c r="A27" s="24"/>
      <c r="B27" s="25"/>
      <c r="C27" s="24"/>
      <c r="D27" s="89"/>
      <c r="E27" s="23"/>
    </row>
    <row r="28" spans="1:5" ht="21.75" customHeight="1">
      <c r="A28" s="24"/>
      <c r="B28" s="25"/>
      <c r="C28" s="24"/>
      <c r="D28" s="89"/>
      <c r="E28" s="23"/>
    </row>
    <row r="29" spans="1:5" ht="21.75" customHeight="1">
      <c r="A29" s="179" t="s">
        <v>220</v>
      </c>
      <c r="B29" s="179"/>
      <c r="C29" s="179"/>
      <c r="D29" s="179"/>
      <c r="E29" s="23"/>
    </row>
    <row r="30" spans="1:5" ht="21.75" customHeight="1">
      <c r="A30" s="176" t="s">
        <v>229</v>
      </c>
      <c r="B30" s="176"/>
      <c r="C30" s="176"/>
      <c r="D30" s="176"/>
      <c r="E30" s="176"/>
    </row>
    <row r="31" spans="1:5" ht="21.75" customHeight="1">
      <c r="A31" s="176" t="s">
        <v>228</v>
      </c>
      <c r="B31" s="176"/>
      <c r="C31" s="176"/>
      <c r="D31" s="176"/>
      <c r="E31" s="176"/>
    </row>
    <row r="32" spans="1:5" ht="21.75" customHeight="1">
      <c r="A32" s="23"/>
      <c r="B32" s="23"/>
      <c r="C32" s="23"/>
      <c r="D32" s="23"/>
      <c r="E32" s="23"/>
    </row>
    <row r="33" spans="1:5" ht="21.75" customHeight="1">
      <c r="A33" s="19"/>
      <c r="B33" s="19"/>
      <c r="C33" s="19"/>
      <c r="D33" s="19"/>
      <c r="E33" s="19"/>
    </row>
  </sheetData>
  <sheetProtection/>
  <mergeCells count="6">
    <mergeCell ref="A30:E30"/>
    <mergeCell ref="A31:E31"/>
    <mergeCell ref="A1:D1"/>
    <mergeCell ref="A2:D2"/>
    <mergeCell ref="A3:D3"/>
    <mergeCell ref="A29:D29"/>
  </mergeCells>
  <printOptions/>
  <pageMargins left="0.52" right="0.21" top="0.66" bottom="0.49" header="0.79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1">
      <selection activeCell="I35" sqref="I35"/>
    </sheetView>
  </sheetViews>
  <sheetFormatPr defaultColWidth="9.140625" defaultRowHeight="21.75"/>
  <cols>
    <col min="1" max="1" width="38.8515625" style="0" customWidth="1"/>
    <col min="2" max="2" width="8.421875" style="0" customWidth="1"/>
    <col min="3" max="3" width="12.421875" style="0" customWidth="1"/>
    <col min="4" max="4" width="12.28125" style="0" customWidth="1"/>
    <col min="5" max="5" width="13.7109375" style="0" customWidth="1"/>
    <col min="6" max="6" width="12.57421875" style="0" customWidth="1"/>
    <col min="7" max="7" width="12.140625" style="0" customWidth="1"/>
    <col min="8" max="9" width="13.421875" style="0" customWidth="1"/>
    <col min="10" max="10" width="13.7109375" style="0" customWidth="1"/>
  </cols>
  <sheetData>
    <row r="1" spans="1:10" ht="21" customHeight="1">
      <c r="A1" s="189" t="s">
        <v>163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1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21" customHeight="1">
      <c r="A3" s="182" t="s">
        <v>1</v>
      </c>
      <c r="B3" s="190" t="s">
        <v>127</v>
      </c>
      <c r="C3" s="180" t="s">
        <v>164</v>
      </c>
      <c r="D3" s="181"/>
      <c r="E3" s="180" t="s">
        <v>165</v>
      </c>
      <c r="F3" s="181"/>
      <c r="G3" s="180" t="s">
        <v>166</v>
      </c>
      <c r="H3" s="181"/>
      <c r="I3" s="180" t="s">
        <v>58</v>
      </c>
      <c r="J3" s="181"/>
    </row>
    <row r="4" spans="1:10" ht="21" customHeight="1">
      <c r="A4" s="193"/>
      <c r="B4" s="191"/>
      <c r="C4" s="185" t="s">
        <v>283</v>
      </c>
      <c r="D4" s="186"/>
      <c r="E4" s="185" t="s">
        <v>167</v>
      </c>
      <c r="F4" s="186"/>
      <c r="G4" s="185" t="s">
        <v>168</v>
      </c>
      <c r="H4" s="186"/>
      <c r="I4" s="185" t="s">
        <v>283</v>
      </c>
      <c r="J4" s="186"/>
    </row>
    <row r="5" spans="1:10" ht="21" customHeight="1">
      <c r="A5" s="194"/>
      <c r="B5" s="192"/>
      <c r="C5" s="42" t="s">
        <v>128</v>
      </c>
      <c r="D5" s="43" t="s">
        <v>129</v>
      </c>
      <c r="E5" s="43" t="s">
        <v>128</v>
      </c>
      <c r="F5" s="43" t="s">
        <v>129</v>
      </c>
      <c r="G5" s="43" t="s">
        <v>128</v>
      </c>
      <c r="H5" s="43" t="s">
        <v>129</v>
      </c>
      <c r="I5" s="43" t="s">
        <v>59</v>
      </c>
      <c r="J5" s="43" t="s">
        <v>169</v>
      </c>
    </row>
    <row r="6" spans="1:10" ht="21" customHeight="1">
      <c r="A6" s="149" t="s">
        <v>237</v>
      </c>
      <c r="B6" s="45" t="s">
        <v>223</v>
      </c>
      <c r="C6" s="124">
        <v>24400</v>
      </c>
      <c r="D6" s="47"/>
      <c r="E6" s="47"/>
      <c r="F6" s="47"/>
      <c r="G6" s="47"/>
      <c r="H6" s="47"/>
      <c r="I6" s="49">
        <f aca="true" t="shared" si="0" ref="I6:I13">SUM(C6+E6-F6)</f>
        <v>24400</v>
      </c>
      <c r="J6" s="47"/>
    </row>
    <row r="7" spans="1:10" ht="21" customHeight="1">
      <c r="A7" s="44" t="s">
        <v>170</v>
      </c>
      <c r="B7" s="45" t="s">
        <v>131</v>
      </c>
      <c r="C7" s="46">
        <v>370058.71</v>
      </c>
      <c r="D7" s="47"/>
      <c r="E7" s="48"/>
      <c r="F7" s="47"/>
      <c r="G7" s="46"/>
      <c r="H7" s="49"/>
      <c r="I7" s="49">
        <f t="shared" si="0"/>
        <v>370058.71</v>
      </c>
      <c r="J7" s="47"/>
    </row>
    <row r="8" spans="1:10" ht="21" customHeight="1">
      <c r="A8" s="44" t="s">
        <v>171</v>
      </c>
      <c r="B8" s="45" t="s">
        <v>131</v>
      </c>
      <c r="C8" s="46">
        <v>21814229.83</v>
      </c>
      <c r="D8" s="44"/>
      <c r="E8" s="46"/>
      <c r="F8" s="44"/>
      <c r="G8" s="46"/>
      <c r="H8" s="46"/>
      <c r="I8" s="49">
        <f t="shared" si="0"/>
        <v>21814229.83</v>
      </c>
      <c r="J8" s="44"/>
    </row>
    <row r="9" spans="1:10" ht="21" customHeight="1">
      <c r="A9" s="44" t="s">
        <v>172</v>
      </c>
      <c r="B9" s="45" t="s">
        <v>134</v>
      </c>
      <c r="C9" s="46">
        <v>1944716.4</v>
      </c>
      <c r="D9" s="44"/>
      <c r="E9" s="46"/>
      <c r="F9" s="44"/>
      <c r="G9" s="46"/>
      <c r="H9" s="46"/>
      <c r="I9" s="49">
        <f t="shared" si="0"/>
        <v>1944716.4</v>
      </c>
      <c r="J9" s="44"/>
    </row>
    <row r="10" spans="1:10" ht="21" customHeight="1">
      <c r="A10" s="44" t="s">
        <v>173</v>
      </c>
      <c r="B10" s="45" t="s">
        <v>136</v>
      </c>
      <c r="C10" s="46">
        <v>60211.97</v>
      </c>
      <c r="D10" s="44"/>
      <c r="E10" s="46"/>
      <c r="F10" s="44"/>
      <c r="G10" s="46"/>
      <c r="H10" s="46"/>
      <c r="I10" s="49">
        <f t="shared" si="0"/>
        <v>60211.97</v>
      </c>
      <c r="J10" s="44"/>
    </row>
    <row r="11" spans="1:10" ht="21" customHeight="1">
      <c r="A11" s="44" t="s">
        <v>61</v>
      </c>
      <c r="B11" s="45" t="s">
        <v>137</v>
      </c>
      <c r="C11" s="46">
        <v>32829</v>
      </c>
      <c r="D11" s="44"/>
      <c r="E11" s="46">
        <v>49446</v>
      </c>
      <c r="F11" s="67">
        <v>32829</v>
      </c>
      <c r="G11" s="46"/>
      <c r="H11" s="46"/>
      <c r="I11" s="49">
        <f t="shared" si="0"/>
        <v>49446</v>
      </c>
      <c r="J11" s="44"/>
    </row>
    <row r="12" spans="1:10" ht="21" customHeight="1">
      <c r="A12" s="44" t="s">
        <v>138</v>
      </c>
      <c r="B12" s="45" t="s">
        <v>139</v>
      </c>
      <c r="C12" s="46">
        <v>99000</v>
      </c>
      <c r="D12" s="44"/>
      <c r="E12" s="46"/>
      <c r="F12" s="67"/>
      <c r="G12" s="46"/>
      <c r="H12" s="46"/>
      <c r="I12" s="49">
        <f t="shared" si="0"/>
        <v>99000</v>
      </c>
      <c r="J12" s="44"/>
    </row>
    <row r="13" spans="1:10" ht="21" customHeight="1">
      <c r="A13" s="44" t="s">
        <v>224</v>
      </c>
      <c r="B13" s="45"/>
      <c r="C13" s="46">
        <v>727688</v>
      </c>
      <c r="D13" s="44"/>
      <c r="E13" s="46"/>
      <c r="F13" s="67"/>
      <c r="G13" s="46"/>
      <c r="H13" s="46"/>
      <c r="I13" s="49">
        <f t="shared" si="0"/>
        <v>727688</v>
      </c>
      <c r="J13" s="44"/>
    </row>
    <row r="14" spans="1:10" ht="21" customHeight="1">
      <c r="A14" s="44" t="s">
        <v>174</v>
      </c>
      <c r="B14" s="50" t="s">
        <v>175</v>
      </c>
      <c r="C14" s="46">
        <v>903906</v>
      </c>
      <c r="D14" s="44"/>
      <c r="E14" s="46"/>
      <c r="F14" s="67">
        <v>0</v>
      </c>
      <c r="G14" s="46"/>
      <c r="H14" s="49">
        <f>SUM(C14+E14-G14)</f>
        <v>903906</v>
      </c>
      <c r="I14" s="49">
        <f aca="true" t="shared" si="1" ref="I14:I23">SUM(C14+E14-H14)</f>
        <v>0</v>
      </c>
      <c r="J14" s="44"/>
    </row>
    <row r="15" spans="1:10" ht="21" customHeight="1">
      <c r="A15" s="44" t="s">
        <v>176</v>
      </c>
      <c r="B15" s="51">
        <v>100</v>
      </c>
      <c r="C15" s="46">
        <v>5132982</v>
      </c>
      <c r="D15" s="44"/>
      <c r="E15" s="46">
        <v>0</v>
      </c>
      <c r="F15" s="67">
        <v>0</v>
      </c>
      <c r="G15" s="46"/>
      <c r="H15" s="49">
        <f>SUM(C15+E15-G15)</f>
        <v>5132982</v>
      </c>
      <c r="I15" s="49">
        <f t="shared" si="1"/>
        <v>0</v>
      </c>
      <c r="J15" s="44"/>
    </row>
    <row r="16" spans="1:10" ht="21" customHeight="1">
      <c r="A16" s="44" t="s">
        <v>177</v>
      </c>
      <c r="B16" s="51">
        <v>200</v>
      </c>
      <c r="C16" s="46">
        <v>405204</v>
      </c>
      <c r="D16" s="44"/>
      <c r="E16" s="46">
        <v>865200</v>
      </c>
      <c r="F16" s="67">
        <v>0</v>
      </c>
      <c r="G16" s="46"/>
      <c r="H16" s="49">
        <f aca="true" t="shared" si="2" ref="H16:H23">SUM(C16+E16-G16)</f>
        <v>1270404</v>
      </c>
      <c r="I16" s="49">
        <f t="shared" si="1"/>
        <v>0</v>
      </c>
      <c r="J16" s="44"/>
    </row>
    <row r="17" spans="1:10" ht="21" customHeight="1">
      <c r="A17" s="44" t="s">
        <v>178</v>
      </c>
      <c r="B17" s="51">
        <v>250</v>
      </c>
      <c r="C17" s="46">
        <v>1127095</v>
      </c>
      <c r="D17" s="44"/>
      <c r="E17" s="46">
        <v>0</v>
      </c>
      <c r="F17" s="67">
        <v>0</v>
      </c>
      <c r="G17" s="46"/>
      <c r="H17" s="49">
        <f t="shared" si="2"/>
        <v>1127095</v>
      </c>
      <c r="I17" s="49">
        <f t="shared" si="1"/>
        <v>0</v>
      </c>
      <c r="J17" s="44"/>
    </row>
    <row r="18" spans="1:10" ht="21" customHeight="1">
      <c r="A18" s="44" t="s">
        <v>179</v>
      </c>
      <c r="B18" s="51">
        <v>270</v>
      </c>
      <c r="C18" s="46">
        <v>1508161.56</v>
      </c>
      <c r="D18" s="44"/>
      <c r="E18" s="46">
        <v>640743.8</v>
      </c>
      <c r="F18" s="68">
        <v>0</v>
      </c>
      <c r="G18" s="46"/>
      <c r="H18" s="49">
        <f t="shared" si="2"/>
        <v>2148905.3600000003</v>
      </c>
      <c r="I18" s="49">
        <f t="shared" si="1"/>
        <v>0</v>
      </c>
      <c r="J18" s="44"/>
    </row>
    <row r="19" spans="1:10" ht="21" customHeight="1">
      <c r="A19" s="44" t="s">
        <v>180</v>
      </c>
      <c r="B19" s="51">
        <v>300</v>
      </c>
      <c r="C19" s="52">
        <v>136944.37</v>
      </c>
      <c r="D19" s="44"/>
      <c r="E19" s="46"/>
      <c r="F19" s="68">
        <v>0</v>
      </c>
      <c r="G19" s="46"/>
      <c r="H19" s="49">
        <f t="shared" si="2"/>
        <v>136944.37</v>
      </c>
      <c r="I19" s="49">
        <f t="shared" si="1"/>
        <v>0</v>
      </c>
      <c r="J19" s="44"/>
    </row>
    <row r="20" spans="1:10" ht="21" customHeight="1">
      <c r="A20" s="44" t="s">
        <v>181</v>
      </c>
      <c r="B20" s="53">
        <v>400</v>
      </c>
      <c r="C20" s="46">
        <v>1606190</v>
      </c>
      <c r="D20" s="44"/>
      <c r="E20" s="46"/>
      <c r="F20" s="68">
        <v>0</v>
      </c>
      <c r="G20" s="46"/>
      <c r="H20" s="59">
        <f t="shared" si="2"/>
        <v>1606190</v>
      </c>
      <c r="I20" s="49">
        <f t="shared" si="1"/>
        <v>0</v>
      </c>
      <c r="J20" s="44"/>
    </row>
    <row r="21" spans="1:10" ht="21" customHeight="1">
      <c r="A21" s="44" t="s">
        <v>182</v>
      </c>
      <c r="B21" s="53">
        <v>450</v>
      </c>
      <c r="C21" s="46">
        <v>217362.1</v>
      </c>
      <c r="D21" s="44"/>
      <c r="E21" s="67">
        <v>0</v>
      </c>
      <c r="F21" s="67">
        <v>0</v>
      </c>
      <c r="G21" s="46"/>
      <c r="H21" s="49">
        <f t="shared" si="2"/>
        <v>217362.1</v>
      </c>
      <c r="I21" s="49">
        <f t="shared" si="1"/>
        <v>0</v>
      </c>
      <c r="J21" s="44"/>
    </row>
    <row r="22" spans="1:10" ht="21" customHeight="1">
      <c r="A22" s="44" t="s">
        <v>183</v>
      </c>
      <c r="B22" s="53">
        <v>5500</v>
      </c>
      <c r="C22" s="46">
        <v>2867042</v>
      </c>
      <c r="D22" s="44"/>
      <c r="E22" s="46">
        <v>2491000</v>
      </c>
      <c r="F22" s="67">
        <v>0</v>
      </c>
      <c r="G22" s="46"/>
      <c r="H22" s="49">
        <f t="shared" si="2"/>
        <v>5358042</v>
      </c>
      <c r="I22" s="49">
        <f t="shared" si="1"/>
        <v>0</v>
      </c>
      <c r="J22" s="44"/>
    </row>
    <row r="23" spans="1:10" ht="21" customHeight="1">
      <c r="A23" s="44" t="s">
        <v>194</v>
      </c>
      <c r="B23" s="51">
        <v>550</v>
      </c>
      <c r="C23" s="46">
        <v>1741500</v>
      </c>
      <c r="D23" s="44"/>
      <c r="E23" s="46"/>
      <c r="F23" s="67">
        <v>0</v>
      </c>
      <c r="G23" s="46"/>
      <c r="H23" s="49">
        <f t="shared" si="2"/>
        <v>1741500</v>
      </c>
      <c r="I23" s="49">
        <f t="shared" si="1"/>
        <v>0</v>
      </c>
      <c r="J23" s="44"/>
    </row>
    <row r="24" spans="1:10" ht="21" customHeight="1">
      <c r="A24" s="149" t="s">
        <v>243</v>
      </c>
      <c r="B24" s="40"/>
      <c r="C24" s="71">
        <v>180000</v>
      </c>
      <c r="D24" s="47"/>
      <c r="E24" s="47"/>
      <c r="F24" s="47"/>
      <c r="G24" s="47"/>
      <c r="H24" s="49">
        <f aca="true" t="shared" si="3" ref="H24:H29">SUM(C24+E24-G24)</f>
        <v>180000</v>
      </c>
      <c r="I24" s="47"/>
      <c r="J24" s="47"/>
    </row>
    <row r="25" spans="1:10" ht="21" customHeight="1">
      <c r="A25" s="44" t="s">
        <v>238</v>
      </c>
      <c r="B25" s="51"/>
      <c r="C25" s="46">
        <v>1412000</v>
      </c>
      <c r="D25" s="44"/>
      <c r="E25" s="46"/>
      <c r="F25" s="67">
        <v>0</v>
      </c>
      <c r="G25" s="46"/>
      <c r="H25" s="49">
        <f t="shared" si="3"/>
        <v>1412000</v>
      </c>
      <c r="I25" s="49">
        <f>SUM(C25+E25-H25)</f>
        <v>0</v>
      </c>
      <c r="J25" s="44"/>
    </row>
    <row r="26" spans="1:10" ht="21" customHeight="1">
      <c r="A26" s="94" t="s">
        <v>239</v>
      </c>
      <c r="B26" s="51"/>
      <c r="C26" s="52">
        <v>233000</v>
      </c>
      <c r="D26" s="44"/>
      <c r="E26" s="46"/>
      <c r="F26" s="67">
        <v>0</v>
      </c>
      <c r="G26" s="52"/>
      <c r="H26" s="49">
        <f t="shared" si="3"/>
        <v>233000</v>
      </c>
      <c r="I26" s="49">
        <f>SUM(C26+E26-H26)</f>
        <v>0</v>
      </c>
      <c r="J26" s="44"/>
    </row>
    <row r="27" spans="1:10" ht="21" customHeight="1">
      <c r="A27" s="94" t="s">
        <v>240</v>
      </c>
      <c r="B27" s="51"/>
      <c r="C27" s="46">
        <v>2472000</v>
      </c>
      <c r="D27" s="44"/>
      <c r="E27" s="46"/>
      <c r="F27" s="67"/>
      <c r="G27" s="46"/>
      <c r="H27" s="49">
        <f t="shared" si="3"/>
        <v>2472000</v>
      </c>
      <c r="I27" s="49"/>
      <c r="J27" s="44"/>
    </row>
    <row r="28" spans="1:10" ht="21" customHeight="1">
      <c r="A28" s="94" t="s">
        <v>244</v>
      </c>
      <c r="B28" s="51"/>
      <c r="C28" s="46">
        <v>71100</v>
      </c>
      <c r="D28" s="44"/>
      <c r="E28" s="46"/>
      <c r="F28" s="67"/>
      <c r="G28" s="46"/>
      <c r="H28" s="49">
        <f t="shared" si="3"/>
        <v>71100</v>
      </c>
      <c r="I28" s="49"/>
      <c r="J28" s="44"/>
    </row>
    <row r="29" spans="1:10" ht="21" customHeight="1">
      <c r="A29" s="95" t="s">
        <v>241</v>
      </c>
      <c r="B29" s="54"/>
      <c r="C29" s="55">
        <v>196500</v>
      </c>
      <c r="D29" s="56"/>
      <c r="E29" s="55"/>
      <c r="F29" s="69"/>
      <c r="G29" s="55"/>
      <c r="H29" s="75">
        <f t="shared" si="3"/>
        <v>196500</v>
      </c>
      <c r="I29" s="75"/>
      <c r="J29" s="56"/>
    </row>
    <row r="30" spans="1:10" ht="21" customHeight="1">
      <c r="A30" s="187" t="s">
        <v>184</v>
      </c>
      <c r="B30" s="188"/>
      <c r="C30" s="188"/>
      <c r="D30" s="188"/>
      <c r="E30" s="188"/>
      <c r="F30" s="188"/>
      <c r="G30" s="188"/>
      <c r="H30" s="188"/>
      <c r="I30" s="188"/>
      <c r="J30" s="188"/>
    </row>
    <row r="31" spans="1:10" ht="21" customHeight="1">
      <c r="A31" s="189" t="s">
        <v>163</v>
      </c>
      <c r="B31" s="189"/>
      <c r="C31" s="189"/>
      <c r="D31" s="189"/>
      <c r="E31" s="189"/>
      <c r="F31" s="189"/>
      <c r="G31" s="189"/>
      <c r="H31" s="189"/>
      <c r="I31" s="189"/>
      <c r="J31" s="189"/>
    </row>
    <row r="32" spans="1:10" ht="21" customHeight="1">
      <c r="A32" s="178" t="s">
        <v>0</v>
      </c>
      <c r="B32" s="178"/>
      <c r="C32" s="178"/>
      <c r="D32" s="178"/>
      <c r="E32" s="178"/>
      <c r="F32" s="178"/>
      <c r="G32" s="178"/>
      <c r="H32" s="178"/>
      <c r="I32" s="178"/>
      <c r="J32" s="178"/>
    </row>
    <row r="33" spans="1:10" ht="21" customHeight="1">
      <c r="A33" s="182" t="s">
        <v>1</v>
      </c>
      <c r="B33" s="190" t="s">
        <v>127</v>
      </c>
      <c r="C33" s="180" t="s">
        <v>164</v>
      </c>
      <c r="D33" s="181"/>
      <c r="E33" s="180" t="s">
        <v>165</v>
      </c>
      <c r="F33" s="181"/>
      <c r="G33" s="180" t="s">
        <v>166</v>
      </c>
      <c r="H33" s="181"/>
      <c r="I33" s="180" t="s">
        <v>58</v>
      </c>
      <c r="J33" s="181"/>
    </row>
    <row r="34" spans="1:10" ht="21" customHeight="1">
      <c r="A34" s="183"/>
      <c r="B34" s="191"/>
      <c r="C34" s="185" t="s">
        <v>283</v>
      </c>
      <c r="D34" s="186"/>
      <c r="E34" s="185" t="s">
        <v>167</v>
      </c>
      <c r="F34" s="186"/>
      <c r="G34" s="185" t="s">
        <v>168</v>
      </c>
      <c r="H34" s="186"/>
      <c r="I34" s="185" t="s">
        <v>283</v>
      </c>
      <c r="J34" s="186"/>
    </row>
    <row r="35" spans="1:10" ht="21" customHeight="1">
      <c r="A35" s="184"/>
      <c r="B35" s="192"/>
      <c r="C35" s="42" t="s">
        <v>128</v>
      </c>
      <c r="D35" s="43" t="s">
        <v>129</v>
      </c>
      <c r="E35" s="43" t="s">
        <v>128</v>
      </c>
      <c r="F35" s="43" t="s">
        <v>129</v>
      </c>
      <c r="G35" s="43" t="s">
        <v>128</v>
      </c>
      <c r="H35" s="43" t="s">
        <v>129</v>
      </c>
      <c r="I35" s="43" t="s">
        <v>59</v>
      </c>
      <c r="J35" s="43" t="s">
        <v>169</v>
      </c>
    </row>
    <row r="36" spans="1:10" ht="21" customHeight="1">
      <c r="A36" s="122" t="s">
        <v>242</v>
      </c>
      <c r="B36" s="51"/>
      <c r="C36" s="46">
        <v>18900</v>
      </c>
      <c r="D36" s="44"/>
      <c r="E36" s="46">
        <v>431100</v>
      </c>
      <c r="F36" s="67"/>
      <c r="G36" s="46"/>
      <c r="H36" s="49">
        <f>SUM(C36+E36-G36)</f>
        <v>450000</v>
      </c>
      <c r="I36" s="49"/>
      <c r="J36" s="44"/>
    </row>
    <row r="37" spans="1:10" ht="21" customHeight="1">
      <c r="A37" s="122" t="s">
        <v>195</v>
      </c>
      <c r="B37" s="51"/>
      <c r="C37" s="46"/>
      <c r="D37" s="44"/>
      <c r="E37" s="46">
        <v>10000</v>
      </c>
      <c r="F37" s="67"/>
      <c r="G37" s="46"/>
      <c r="H37" s="49">
        <f>SUM(C37+E37-G37)</f>
        <v>10000</v>
      </c>
      <c r="I37" s="49"/>
      <c r="J37" s="44"/>
    </row>
    <row r="38" spans="1:10" ht="21" customHeight="1">
      <c r="A38" s="122" t="s">
        <v>246</v>
      </c>
      <c r="B38" s="51"/>
      <c r="C38" s="46"/>
      <c r="D38" s="44"/>
      <c r="E38" s="46">
        <v>207480</v>
      </c>
      <c r="F38" s="67"/>
      <c r="G38" s="46"/>
      <c r="H38" s="49">
        <f>SUM(C38+E38-G38)</f>
        <v>207480</v>
      </c>
      <c r="I38" s="49"/>
      <c r="J38" s="44"/>
    </row>
    <row r="39" spans="1:10" ht="21" customHeight="1">
      <c r="A39" s="122" t="s">
        <v>247</v>
      </c>
      <c r="B39" s="51"/>
      <c r="C39" s="46"/>
      <c r="D39" s="44"/>
      <c r="E39" s="46">
        <v>100000</v>
      </c>
      <c r="F39" s="67"/>
      <c r="G39" s="46"/>
      <c r="H39" s="49">
        <f>SUM(C39+E39-G39)</f>
        <v>100000</v>
      </c>
      <c r="I39" s="49"/>
      <c r="J39" s="44"/>
    </row>
    <row r="40" spans="1:10" ht="21" customHeight="1">
      <c r="A40" s="58" t="s">
        <v>185</v>
      </c>
      <c r="B40" s="51">
        <v>821</v>
      </c>
      <c r="C40" s="46"/>
      <c r="D40" s="46">
        <v>27781025.29</v>
      </c>
      <c r="E40" s="67">
        <v>0</v>
      </c>
      <c r="F40" s="46"/>
      <c r="G40" s="46">
        <v>27781025.29</v>
      </c>
      <c r="H40" s="46"/>
      <c r="I40" s="46"/>
      <c r="J40" s="49">
        <f>SUM(D40-G40)</f>
        <v>0</v>
      </c>
    </row>
    <row r="41" spans="1:10" ht="21" customHeight="1">
      <c r="A41" s="58" t="s">
        <v>140</v>
      </c>
      <c r="B41" s="53">
        <v>700</v>
      </c>
      <c r="C41" s="46"/>
      <c r="D41" s="61">
        <v>9336212.06</v>
      </c>
      <c r="E41" s="46">
        <v>734232.62</v>
      </c>
      <c r="F41" s="46">
        <v>809174.44</v>
      </c>
      <c r="G41" s="44"/>
      <c r="H41" s="49">
        <v>2805614.46</v>
      </c>
      <c r="I41" s="44"/>
      <c r="J41" s="49">
        <f>SUM(D41-E41+F41+H41)</f>
        <v>12216768.34</v>
      </c>
    </row>
    <row r="42" spans="1:10" ht="21" customHeight="1">
      <c r="A42" s="44" t="s">
        <v>141</v>
      </c>
      <c r="B42" s="53">
        <v>703</v>
      </c>
      <c r="C42" s="46"/>
      <c r="D42" s="46">
        <v>5730431.57</v>
      </c>
      <c r="E42" s="47"/>
      <c r="F42" s="61">
        <v>701403.62</v>
      </c>
      <c r="G42" s="47"/>
      <c r="H42" s="47"/>
      <c r="I42" s="62"/>
      <c r="J42" s="49">
        <f aca="true" t="shared" si="4" ref="J42:J51">SUM(D42-E42+F42+H42)</f>
        <v>6431835.19</v>
      </c>
    </row>
    <row r="43" spans="1:10" ht="21" customHeight="1">
      <c r="A43" s="44" t="s">
        <v>142</v>
      </c>
      <c r="B43" s="53">
        <v>600</v>
      </c>
      <c r="C43" s="44"/>
      <c r="D43" s="60">
        <v>565563.44</v>
      </c>
      <c r="E43" s="71">
        <v>565563.44</v>
      </c>
      <c r="F43" s="61">
        <v>3131743.8</v>
      </c>
      <c r="G43" s="47"/>
      <c r="H43" s="63"/>
      <c r="I43" s="47"/>
      <c r="J43" s="49">
        <f t="shared" si="4"/>
        <v>3131743.8</v>
      </c>
    </row>
    <row r="44" spans="1:10" ht="21" customHeight="1">
      <c r="A44" s="44" t="s">
        <v>196</v>
      </c>
      <c r="B44" s="53"/>
      <c r="C44" s="44"/>
      <c r="D44" s="70">
        <v>194165</v>
      </c>
      <c r="E44" s="124">
        <v>194165</v>
      </c>
      <c r="F44" s="61">
        <v>865200</v>
      </c>
      <c r="G44" s="47"/>
      <c r="H44" s="63"/>
      <c r="I44" s="47"/>
      <c r="J44" s="49">
        <f t="shared" si="4"/>
        <v>865200</v>
      </c>
    </row>
    <row r="45" spans="1:10" ht="21" customHeight="1">
      <c r="A45" s="58" t="s">
        <v>248</v>
      </c>
      <c r="B45" s="53"/>
      <c r="C45" s="44"/>
      <c r="D45" s="52">
        <v>0</v>
      </c>
      <c r="E45" s="124"/>
      <c r="F45" s="71">
        <v>748580</v>
      </c>
      <c r="G45" s="47"/>
      <c r="H45" s="63"/>
      <c r="I45" s="47"/>
      <c r="J45" s="49">
        <f t="shared" si="4"/>
        <v>748580</v>
      </c>
    </row>
    <row r="46" spans="1:10" ht="21" customHeight="1">
      <c r="A46" s="44" t="s">
        <v>186</v>
      </c>
      <c r="B46" s="53">
        <v>902</v>
      </c>
      <c r="C46" s="46"/>
      <c r="D46" s="46">
        <v>10144.4</v>
      </c>
      <c r="E46" s="44"/>
      <c r="F46" s="46"/>
      <c r="G46" s="44"/>
      <c r="H46" s="46"/>
      <c r="I46" s="44"/>
      <c r="J46" s="49">
        <f t="shared" si="4"/>
        <v>10144.4</v>
      </c>
    </row>
    <row r="47" spans="1:10" ht="21" customHeight="1">
      <c r="A47" s="44" t="s">
        <v>187</v>
      </c>
      <c r="B47" s="53">
        <v>903</v>
      </c>
      <c r="C47" s="44"/>
      <c r="D47" s="46">
        <v>631365</v>
      </c>
      <c r="E47" s="44"/>
      <c r="F47" s="46"/>
      <c r="G47" s="44"/>
      <c r="H47" s="46"/>
      <c r="I47" s="44"/>
      <c r="J47" s="49">
        <f t="shared" si="4"/>
        <v>631365</v>
      </c>
    </row>
    <row r="48" spans="1:10" ht="21" customHeight="1">
      <c r="A48" s="44" t="s">
        <v>188</v>
      </c>
      <c r="B48" s="40">
        <v>907</v>
      </c>
      <c r="C48" s="47"/>
      <c r="D48" s="46">
        <v>15419.17</v>
      </c>
      <c r="E48" s="47"/>
      <c r="F48" s="33"/>
      <c r="G48" s="47"/>
      <c r="H48" s="33"/>
      <c r="I48" s="47"/>
      <c r="J48" s="49">
        <f t="shared" si="4"/>
        <v>15419.17</v>
      </c>
    </row>
    <row r="49" spans="1:10" ht="21" customHeight="1">
      <c r="A49" s="44" t="s">
        <v>189</v>
      </c>
      <c r="B49" s="40">
        <v>906</v>
      </c>
      <c r="C49" s="47"/>
      <c r="D49" s="46">
        <v>948.3</v>
      </c>
      <c r="E49" s="47"/>
      <c r="F49" s="33"/>
      <c r="G49" s="47"/>
      <c r="H49" s="33"/>
      <c r="I49" s="47"/>
      <c r="J49" s="49">
        <f t="shared" si="4"/>
        <v>948.3</v>
      </c>
    </row>
    <row r="50" spans="1:10" ht="21" customHeight="1">
      <c r="A50" s="44" t="s">
        <v>245</v>
      </c>
      <c r="B50" s="40"/>
      <c r="C50" s="47"/>
      <c r="D50" s="46">
        <v>818.24</v>
      </c>
      <c r="E50" s="47"/>
      <c r="F50" s="33"/>
      <c r="G50" s="47"/>
      <c r="H50" s="33"/>
      <c r="I50" s="47"/>
      <c r="J50" s="49">
        <f t="shared" si="4"/>
        <v>818.24</v>
      </c>
    </row>
    <row r="51" spans="1:10" ht="21" customHeight="1">
      <c r="A51" s="56" t="s">
        <v>143</v>
      </c>
      <c r="B51" s="76">
        <v>908</v>
      </c>
      <c r="C51" s="44"/>
      <c r="D51" s="46">
        <v>1036928.47</v>
      </c>
      <c r="E51" s="44"/>
      <c r="F51" s="46"/>
      <c r="G51" s="44"/>
      <c r="H51" s="46"/>
      <c r="I51" s="44"/>
      <c r="J51" s="49">
        <f t="shared" si="4"/>
        <v>1036928.47</v>
      </c>
    </row>
    <row r="52" spans="1:10" ht="21" customHeight="1" thickBot="1">
      <c r="A52" s="57"/>
      <c r="B52" s="64"/>
      <c r="C52" s="65">
        <f>SUM(C6:C51)</f>
        <v>45303020.94</v>
      </c>
      <c r="D52" s="66">
        <f>SUM(D40:D51)</f>
        <v>45303020.94</v>
      </c>
      <c r="E52" s="66">
        <f>SUM(E11:E51)</f>
        <v>6288930.859999999</v>
      </c>
      <c r="F52" s="66">
        <f>SUM(F11:F51)</f>
        <v>6288930.859999999</v>
      </c>
      <c r="G52" s="65">
        <f>SUM(G40:G51)</f>
        <v>27781025.29</v>
      </c>
      <c r="H52" s="65">
        <f>SUM(H14:H51)</f>
        <v>27781025.29</v>
      </c>
      <c r="I52" s="65">
        <f>SUM(I6:I51)</f>
        <v>25089750.909999996</v>
      </c>
      <c r="J52" s="66">
        <f>SUM(J41:J51)</f>
        <v>25089750.91</v>
      </c>
    </row>
    <row r="53" spans="1:10" ht="21" customHeight="1" thickTop="1">
      <c r="A53" s="57" t="s">
        <v>2</v>
      </c>
      <c r="B53" s="41"/>
      <c r="C53" s="57"/>
      <c r="D53" s="61"/>
      <c r="E53" s="19"/>
      <c r="F53" s="19"/>
      <c r="G53" s="19"/>
      <c r="H53" s="19"/>
      <c r="I53" s="19"/>
      <c r="J53" s="19"/>
    </row>
    <row r="54" spans="1:10" ht="21" customHeight="1">
      <c r="A54" s="57" t="s">
        <v>3</v>
      </c>
      <c r="B54" s="41"/>
      <c r="C54" s="57"/>
      <c r="D54" s="57" t="s">
        <v>3</v>
      </c>
      <c r="E54" s="19"/>
      <c r="F54" s="19"/>
      <c r="G54" s="19"/>
      <c r="H54" s="19"/>
      <c r="I54" s="19"/>
      <c r="J54" s="19"/>
    </row>
    <row r="55" spans="1:10" ht="21" customHeight="1">
      <c r="A55" s="57" t="s">
        <v>190</v>
      </c>
      <c r="B55" s="41"/>
      <c r="C55" s="57"/>
      <c r="D55" s="57" t="s">
        <v>4</v>
      </c>
      <c r="E55" s="19"/>
      <c r="F55" s="19"/>
      <c r="G55" s="19"/>
      <c r="H55" s="57" t="s">
        <v>4</v>
      </c>
      <c r="I55" s="19"/>
      <c r="J55" s="19"/>
    </row>
    <row r="56" spans="1:10" ht="21" customHeight="1">
      <c r="A56" s="57" t="s">
        <v>279</v>
      </c>
      <c r="B56" s="57"/>
      <c r="C56" s="57"/>
      <c r="D56" s="57" t="s">
        <v>191</v>
      </c>
      <c r="E56" s="19"/>
      <c r="F56" s="19"/>
      <c r="G56" s="19"/>
      <c r="H56" s="38" t="s">
        <v>249</v>
      </c>
      <c r="I56" s="19"/>
      <c r="J56" s="19"/>
    </row>
    <row r="57" spans="1:10" ht="21" customHeight="1">
      <c r="A57" s="57" t="s">
        <v>192</v>
      </c>
      <c r="B57" s="57"/>
      <c r="C57" s="57"/>
      <c r="D57" s="57" t="s">
        <v>193</v>
      </c>
      <c r="E57" s="19"/>
      <c r="F57" s="19"/>
      <c r="G57" s="19"/>
      <c r="H57" s="38" t="s">
        <v>250</v>
      </c>
      <c r="I57" s="19"/>
      <c r="J57" s="19"/>
    </row>
    <row r="58" spans="1:8" ht="21.75">
      <c r="A58" s="1"/>
      <c r="B58" s="4"/>
      <c r="C58" s="1"/>
      <c r="D58" s="1"/>
      <c r="H58" s="57"/>
    </row>
  </sheetData>
  <sheetProtection/>
  <mergeCells count="25">
    <mergeCell ref="G4:H4"/>
    <mergeCell ref="B33:B35"/>
    <mergeCell ref="A1:J1"/>
    <mergeCell ref="A2:J2"/>
    <mergeCell ref="A3:A5"/>
    <mergeCell ref="B3:B5"/>
    <mergeCell ref="C3:D3"/>
    <mergeCell ref="E3:F3"/>
    <mergeCell ref="G3:H3"/>
    <mergeCell ref="I3:J3"/>
    <mergeCell ref="C4:D4"/>
    <mergeCell ref="I33:J33"/>
    <mergeCell ref="E34:F34"/>
    <mergeCell ref="I4:J4"/>
    <mergeCell ref="A30:J30"/>
    <mergeCell ref="A31:J31"/>
    <mergeCell ref="E4:F4"/>
    <mergeCell ref="G34:H34"/>
    <mergeCell ref="I34:J34"/>
    <mergeCell ref="A32:J32"/>
    <mergeCell ref="G33:H33"/>
    <mergeCell ref="A33:A35"/>
    <mergeCell ref="C34:D34"/>
    <mergeCell ref="C33:D33"/>
    <mergeCell ref="E33:F33"/>
  </mergeCells>
  <printOptions/>
  <pageMargins left="0.34" right="0.5" top="0.15" bottom="0.15" header="0.15" footer="0.1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5" sqref="B5"/>
    </sheetView>
  </sheetViews>
  <sheetFormatPr defaultColWidth="9.140625" defaultRowHeight="21.75"/>
  <cols>
    <col min="1" max="1" width="47.421875" style="0" customWidth="1"/>
    <col min="2" max="2" width="18.8515625" style="0" customWidth="1"/>
    <col min="3" max="3" width="16.28125" style="0" customWidth="1"/>
  </cols>
  <sheetData>
    <row r="1" spans="1:4" ht="23.25">
      <c r="A1" s="195" t="s">
        <v>0</v>
      </c>
      <c r="B1" s="195"/>
      <c r="C1" s="195"/>
      <c r="D1" s="195"/>
    </row>
    <row r="2" spans="1:4" ht="23.25">
      <c r="A2" s="195" t="s">
        <v>154</v>
      </c>
      <c r="B2" s="195"/>
      <c r="C2" s="195"/>
      <c r="D2" s="195"/>
    </row>
    <row r="3" spans="1:4" ht="23.25">
      <c r="A3" s="196" t="s">
        <v>227</v>
      </c>
      <c r="B3" s="196"/>
      <c r="C3" s="196"/>
      <c r="D3" s="196"/>
    </row>
    <row r="4" spans="1:4" ht="23.25">
      <c r="A4" s="34"/>
      <c r="B4" s="34"/>
      <c r="C4" s="34"/>
      <c r="D4" s="34"/>
    </row>
    <row r="5" spans="1:4" ht="23.25">
      <c r="A5" s="24" t="s">
        <v>231</v>
      </c>
      <c r="B5" s="35">
        <v>10079727.06</v>
      </c>
      <c r="C5" s="24"/>
      <c r="D5" s="5"/>
    </row>
    <row r="6" spans="1:3" ht="23.25">
      <c r="A6" s="23" t="s">
        <v>155</v>
      </c>
      <c r="B6" s="27">
        <v>2805614.46</v>
      </c>
      <c r="C6" s="23"/>
    </row>
    <row r="7" spans="1:3" ht="23.25">
      <c r="A7" s="23" t="s">
        <v>233</v>
      </c>
      <c r="B7" s="27">
        <v>194165</v>
      </c>
      <c r="C7" s="23"/>
    </row>
    <row r="8" spans="1:3" ht="23.25">
      <c r="A8" s="23" t="s">
        <v>232</v>
      </c>
      <c r="B8" s="27">
        <v>565563.44</v>
      </c>
      <c r="C8" s="23"/>
    </row>
    <row r="9" spans="1:3" ht="23.25">
      <c r="A9" s="23" t="s">
        <v>156</v>
      </c>
      <c r="B9" s="27">
        <v>49446</v>
      </c>
      <c r="C9" s="23"/>
    </row>
    <row r="10" spans="1:3" ht="23.25">
      <c r="A10" s="157" t="s">
        <v>235</v>
      </c>
      <c r="B10" s="27">
        <v>38000</v>
      </c>
      <c r="C10" s="23"/>
    </row>
    <row r="11" spans="1:3" ht="23.25">
      <c r="A11" s="23" t="s">
        <v>157</v>
      </c>
      <c r="B11" s="27">
        <v>5983</v>
      </c>
      <c r="C11" s="23"/>
    </row>
    <row r="12" spans="1:3" ht="24" thickBot="1">
      <c r="A12" s="30" t="s">
        <v>153</v>
      </c>
      <c r="B12" s="37">
        <f>SUM(B5:B11)</f>
        <v>13738498.959999999</v>
      </c>
      <c r="C12" s="23"/>
    </row>
    <row r="13" spans="1:3" ht="24" thickTop="1">
      <c r="A13" s="23" t="s">
        <v>158</v>
      </c>
      <c r="B13" s="27">
        <v>787498</v>
      </c>
      <c r="C13" s="23"/>
    </row>
    <row r="14" spans="1:3" ht="23.25">
      <c r="A14" s="23" t="s">
        <v>159</v>
      </c>
      <c r="B14" s="27">
        <v>701403.62</v>
      </c>
      <c r="C14" s="23"/>
    </row>
    <row r="15" spans="1:3" ht="24" thickBot="1">
      <c r="A15" s="23" t="s">
        <v>234</v>
      </c>
      <c r="B15" s="27">
        <v>32829</v>
      </c>
      <c r="C15" s="36">
        <f>SUM(B12-B13-B14-B15)</f>
        <v>12216768.34</v>
      </c>
    </row>
    <row r="16" spans="1:3" ht="24" thickTop="1">
      <c r="A16" s="23"/>
      <c r="B16" s="31"/>
      <c r="C16" s="23"/>
    </row>
    <row r="17" spans="1:3" ht="23.25">
      <c r="A17" s="23" t="s">
        <v>236</v>
      </c>
      <c r="B17" s="23"/>
      <c r="C17" s="23"/>
    </row>
    <row r="18" spans="1:3" ht="23.25">
      <c r="A18" s="23" t="s">
        <v>160</v>
      </c>
      <c r="B18" s="27">
        <v>49446</v>
      </c>
      <c r="C18" s="23"/>
    </row>
    <row r="19" spans="1:3" ht="23.25">
      <c r="A19" s="23" t="s">
        <v>161</v>
      </c>
      <c r="B19" s="27">
        <v>7485404.49</v>
      </c>
      <c r="C19" s="23"/>
    </row>
    <row r="20" spans="1:3" ht="24" thickBot="1">
      <c r="A20" s="23" t="s">
        <v>162</v>
      </c>
      <c r="B20" s="27">
        <v>4681917.85</v>
      </c>
      <c r="C20" s="37">
        <f>SUM(B17:B20)</f>
        <v>12216768.34</v>
      </c>
    </row>
    <row r="21" spans="1:3" ht="24" thickTop="1">
      <c r="A21" s="23"/>
      <c r="B21" s="31"/>
      <c r="C21" s="23"/>
    </row>
    <row r="22" spans="1:3" ht="23.25">
      <c r="A22" s="23"/>
      <c r="B22" s="23"/>
      <c r="C22" s="23"/>
    </row>
    <row r="23" spans="1:3" ht="23.25">
      <c r="A23" s="23"/>
      <c r="B23" s="23"/>
      <c r="C23" s="23"/>
    </row>
    <row r="24" spans="1:3" ht="23.25">
      <c r="A24" s="23"/>
      <c r="B24" s="23"/>
      <c r="C24" s="23"/>
    </row>
    <row r="25" spans="1:3" ht="23.25">
      <c r="A25" s="23"/>
      <c r="B25" s="23"/>
      <c r="C25" s="23"/>
    </row>
  </sheetData>
  <sheetProtection/>
  <mergeCells count="3">
    <mergeCell ref="A1:D1"/>
    <mergeCell ref="A2:D2"/>
    <mergeCell ref="A3:D3"/>
  </mergeCells>
  <printOptions/>
  <pageMargins left="0.8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A3" sqref="A3:E3"/>
    </sheetView>
  </sheetViews>
  <sheetFormatPr defaultColWidth="9.140625" defaultRowHeight="21.75"/>
  <cols>
    <col min="1" max="1" width="34.7109375" style="0" customWidth="1"/>
    <col min="2" max="2" width="15.57421875" style="0" customWidth="1"/>
    <col min="3" max="3" width="14.28125" style="0" customWidth="1"/>
    <col min="4" max="4" width="6.421875" style="0" customWidth="1"/>
    <col min="5" max="5" width="16.140625" style="0" customWidth="1"/>
  </cols>
  <sheetData>
    <row r="1" spans="1:7" ht="20.25" customHeight="1">
      <c r="A1" s="172" t="s">
        <v>0</v>
      </c>
      <c r="B1" s="172"/>
      <c r="C1" s="172"/>
      <c r="D1" s="172"/>
      <c r="E1" s="172"/>
      <c r="F1" s="19"/>
      <c r="G1" s="19"/>
    </row>
    <row r="2" spans="1:7" ht="20.25" customHeight="1">
      <c r="A2" s="172" t="s">
        <v>282</v>
      </c>
      <c r="B2" s="172"/>
      <c r="C2" s="172"/>
      <c r="D2" s="172"/>
      <c r="E2" s="172"/>
      <c r="F2" s="19"/>
      <c r="G2" s="19"/>
    </row>
    <row r="3" spans="1:7" ht="20.25" customHeight="1">
      <c r="A3" s="173" t="s">
        <v>281</v>
      </c>
      <c r="B3" s="173"/>
      <c r="C3" s="173"/>
      <c r="D3" s="173"/>
      <c r="E3" s="173"/>
      <c r="F3" s="19"/>
      <c r="G3" s="19"/>
    </row>
    <row r="4" spans="1:7" ht="20.25" customHeight="1">
      <c r="A4" s="190" t="s">
        <v>1</v>
      </c>
      <c r="B4" s="197" t="s">
        <v>5</v>
      </c>
      <c r="C4" s="197" t="s">
        <v>6</v>
      </c>
      <c r="D4" s="125" t="s">
        <v>10</v>
      </c>
      <c r="E4" s="126" t="s">
        <v>7</v>
      </c>
      <c r="F4" s="19"/>
      <c r="G4" s="19"/>
    </row>
    <row r="5" spans="1:7" ht="20.25" customHeight="1">
      <c r="A5" s="192"/>
      <c r="B5" s="198"/>
      <c r="C5" s="198"/>
      <c r="D5" s="127" t="s">
        <v>9</v>
      </c>
      <c r="E5" s="128" t="s">
        <v>8</v>
      </c>
      <c r="F5" s="19"/>
      <c r="G5" s="19"/>
    </row>
    <row r="6" spans="1:7" ht="20.25" customHeight="1">
      <c r="A6" s="129" t="s">
        <v>18</v>
      </c>
      <c r="B6" s="72"/>
      <c r="C6" s="46"/>
      <c r="D6" s="72"/>
      <c r="E6" s="72"/>
      <c r="F6" s="19"/>
      <c r="G6" s="19"/>
    </row>
    <row r="7" spans="1:7" ht="20.25" customHeight="1">
      <c r="A7" s="44" t="s">
        <v>11</v>
      </c>
      <c r="B7" s="67">
        <v>290500</v>
      </c>
      <c r="C7" s="130">
        <v>330197.52</v>
      </c>
      <c r="D7" s="131" t="s">
        <v>10</v>
      </c>
      <c r="E7" s="59">
        <f>SUM(C7-B7)</f>
        <v>39697.52000000002</v>
      </c>
      <c r="F7" s="19"/>
      <c r="G7" s="19"/>
    </row>
    <row r="8" spans="1:7" ht="20.25" customHeight="1">
      <c r="A8" s="44" t="s">
        <v>12</v>
      </c>
      <c r="B8" s="67">
        <v>230000</v>
      </c>
      <c r="C8" s="130">
        <v>145366.05</v>
      </c>
      <c r="D8" s="47" t="s">
        <v>9</v>
      </c>
      <c r="E8" s="59">
        <f aca="true" t="shared" si="0" ref="E8:E13">SUM(C8-B8)</f>
        <v>-84633.95000000001</v>
      </c>
      <c r="F8" s="19"/>
      <c r="G8" s="19"/>
    </row>
    <row r="9" spans="1:7" ht="20.25" customHeight="1">
      <c r="A9" s="44" t="s">
        <v>13</v>
      </c>
      <c r="B9" s="67">
        <v>150000</v>
      </c>
      <c r="C9" s="130">
        <v>110982.95</v>
      </c>
      <c r="D9" s="53" t="s">
        <v>9</v>
      </c>
      <c r="E9" s="59">
        <f t="shared" si="0"/>
        <v>-39017.05</v>
      </c>
      <c r="F9" s="19"/>
      <c r="G9" s="19"/>
    </row>
    <row r="10" spans="1:7" ht="20.25" customHeight="1">
      <c r="A10" s="44" t="s">
        <v>14</v>
      </c>
      <c r="B10" s="67">
        <v>455500</v>
      </c>
      <c r="C10" s="130">
        <v>342169</v>
      </c>
      <c r="D10" s="53" t="s">
        <v>9</v>
      </c>
      <c r="E10" s="59">
        <f t="shared" si="0"/>
        <v>-113331</v>
      </c>
      <c r="F10" s="19"/>
      <c r="G10" s="19"/>
    </row>
    <row r="11" spans="1:7" ht="20.25" customHeight="1">
      <c r="A11" s="44" t="s">
        <v>15</v>
      </c>
      <c r="B11" s="49">
        <v>10334000</v>
      </c>
      <c r="C11" s="132">
        <v>10854673.25</v>
      </c>
      <c r="D11" s="45" t="s">
        <v>10</v>
      </c>
      <c r="E11" s="59">
        <f t="shared" si="0"/>
        <v>520673.25</v>
      </c>
      <c r="F11" s="19"/>
      <c r="G11" s="19"/>
    </row>
    <row r="12" spans="1:7" ht="20.25" customHeight="1">
      <c r="A12" s="56" t="s">
        <v>16</v>
      </c>
      <c r="B12" s="49">
        <v>9500000</v>
      </c>
      <c r="C12" s="132">
        <v>10665556.52</v>
      </c>
      <c r="D12" s="45" t="s">
        <v>10</v>
      </c>
      <c r="E12" s="59">
        <f t="shared" si="0"/>
        <v>1165556.5199999996</v>
      </c>
      <c r="F12" s="19"/>
      <c r="G12" s="19"/>
    </row>
    <row r="13" spans="1:7" ht="20.25" customHeight="1">
      <c r="A13" s="33" t="s">
        <v>20</v>
      </c>
      <c r="B13" s="133">
        <f>SUM(B5:B12)</f>
        <v>20960000</v>
      </c>
      <c r="C13" s="134">
        <f>SUM(C7:C12)</f>
        <v>22448945.29</v>
      </c>
      <c r="D13" s="135" t="s">
        <v>10</v>
      </c>
      <c r="E13" s="136">
        <f t="shared" si="0"/>
        <v>1488945.289999999</v>
      </c>
      <c r="F13" s="19"/>
      <c r="G13" s="19"/>
    </row>
    <row r="14" spans="1:7" ht="20.25" customHeight="1">
      <c r="A14" s="57" t="s">
        <v>17</v>
      </c>
      <c r="B14" s="137"/>
      <c r="C14" s="138">
        <v>2969480</v>
      </c>
      <c r="D14" s="139"/>
      <c r="E14" s="20"/>
      <c r="F14" s="19"/>
      <c r="G14" s="19"/>
    </row>
    <row r="15" spans="1:7" ht="20.25" customHeight="1">
      <c r="A15" s="57" t="s">
        <v>125</v>
      </c>
      <c r="B15" s="137"/>
      <c r="C15" s="138">
        <v>2362600</v>
      </c>
      <c r="D15" s="139"/>
      <c r="E15" s="20"/>
      <c r="F15" s="19"/>
      <c r="G15" s="19"/>
    </row>
    <row r="16" spans="1:7" ht="20.25" customHeight="1" thickBot="1">
      <c r="A16" s="97" t="s">
        <v>21</v>
      </c>
      <c r="B16" s="88"/>
      <c r="C16" s="140">
        <f>SUM(C13+C14+C15)</f>
        <v>27781025.29</v>
      </c>
      <c r="D16" s="58"/>
      <c r="E16" s="20"/>
      <c r="F16" s="19"/>
      <c r="G16" s="19"/>
    </row>
    <row r="17" spans="1:7" ht="20.25" customHeight="1" thickTop="1">
      <c r="A17" s="190" t="s">
        <v>1</v>
      </c>
      <c r="B17" s="197" t="s">
        <v>22</v>
      </c>
      <c r="C17" s="161" t="s">
        <v>23</v>
      </c>
      <c r="D17" s="125" t="s">
        <v>10</v>
      </c>
      <c r="E17" s="141" t="s">
        <v>7</v>
      </c>
      <c r="F17" s="19"/>
      <c r="G17" s="20"/>
    </row>
    <row r="18" spans="1:7" ht="20.25" customHeight="1">
      <c r="A18" s="192"/>
      <c r="B18" s="198"/>
      <c r="C18" s="198"/>
      <c r="D18" s="127" t="s">
        <v>9</v>
      </c>
      <c r="E18" s="142" t="s">
        <v>8</v>
      </c>
      <c r="F18" s="19"/>
      <c r="G18" s="19"/>
    </row>
    <row r="19" spans="1:7" ht="20.25" customHeight="1">
      <c r="A19" s="143" t="s">
        <v>24</v>
      </c>
      <c r="B19" s="72"/>
      <c r="C19" s="46"/>
      <c r="D19" s="72"/>
      <c r="E19" s="72"/>
      <c r="F19" s="19"/>
      <c r="G19" s="19"/>
    </row>
    <row r="20" spans="1:7" ht="20.25" customHeight="1">
      <c r="A20" s="44" t="s">
        <v>25</v>
      </c>
      <c r="B20" s="67">
        <v>1037002</v>
      </c>
      <c r="C20" s="110">
        <v>903906</v>
      </c>
      <c r="D20" s="144" t="s">
        <v>9</v>
      </c>
      <c r="E20" s="59">
        <f>SUM(B20-C20)</f>
        <v>133096</v>
      </c>
      <c r="F20" s="19"/>
      <c r="G20" s="19"/>
    </row>
    <row r="21" spans="1:7" ht="20.25" customHeight="1">
      <c r="A21" s="44" t="s">
        <v>26</v>
      </c>
      <c r="B21" s="67">
        <v>5201281</v>
      </c>
      <c r="C21" s="130">
        <v>5132982</v>
      </c>
      <c r="D21" s="71" t="s">
        <v>19</v>
      </c>
      <c r="E21" s="59">
        <f>SUM(B21-C21)</f>
        <v>68299</v>
      </c>
      <c r="F21" s="19"/>
      <c r="G21" s="19"/>
    </row>
    <row r="22" spans="1:7" ht="20.25" customHeight="1">
      <c r="A22" s="44" t="s">
        <v>27</v>
      </c>
      <c r="B22" s="67">
        <v>1468000</v>
      </c>
      <c r="C22" s="130">
        <v>1270404</v>
      </c>
      <c r="D22" s="145" t="s">
        <v>9</v>
      </c>
      <c r="E22" s="59">
        <f aca="true" t="shared" si="1" ref="E22:E30">SUM(B22-C22)</f>
        <v>197596</v>
      </c>
      <c r="F22" s="19"/>
      <c r="G22" s="19"/>
    </row>
    <row r="23" spans="1:7" ht="20.25" customHeight="1">
      <c r="A23" s="44" t="s">
        <v>28</v>
      </c>
      <c r="B23" s="67">
        <v>1425405</v>
      </c>
      <c r="C23" s="130">
        <v>1127095</v>
      </c>
      <c r="D23" s="71" t="s">
        <v>19</v>
      </c>
      <c r="E23" s="59">
        <f t="shared" si="1"/>
        <v>298310</v>
      </c>
      <c r="F23" s="19"/>
      <c r="G23" s="19"/>
    </row>
    <row r="24" spans="1:7" ht="20.25" customHeight="1">
      <c r="A24" s="44" t="s">
        <v>29</v>
      </c>
      <c r="B24" s="67">
        <v>2388022</v>
      </c>
      <c r="C24" s="130">
        <v>2148905.36</v>
      </c>
      <c r="D24" s="145" t="s">
        <v>9</v>
      </c>
      <c r="E24" s="59">
        <f t="shared" si="1"/>
        <v>239116.64000000013</v>
      </c>
      <c r="F24" s="19"/>
      <c r="G24" s="19"/>
    </row>
    <row r="25" spans="1:7" ht="20.25" customHeight="1">
      <c r="A25" s="44" t="s">
        <v>30</v>
      </c>
      <c r="B25" s="67">
        <v>152000</v>
      </c>
      <c r="C25" s="130">
        <v>136944.37</v>
      </c>
      <c r="D25" s="145" t="s">
        <v>9</v>
      </c>
      <c r="E25" s="59">
        <f t="shared" si="1"/>
        <v>15055.630000000005</v>
      </c>
      <c r="F25" s="19"/>
      <c r="G25" s="19"/>
    </row>
    <row r="26" spans="1:7" ht="20.25" customHeight="1">
      <c r="A26" s="44" t="s">
        <v>16</v>
      </c>
      <c r="B26" s="67">
        <v>1648190</v>
      </c>
      <c r="C26" s="130">
        <v>1606190</v>
      </c>
      <c r="D26" s="145" t="s">
        <v>9</v>
      </c>
      <c r="E26" s="59">
        <f t="shared" si="1"/>
        <v>42000</v>
      </c>
      <c r="F26" s="19"/>
      <c r="G26" s="19"/>
    </row>
    <row r="27" spans="1:7" ht="20.25" customHeight="1">
      <c r="A27" s="44" t="s">
        <v>31</v>
      </c>
      <c r="B27" s="67">
        <v>341100</v>
      </c>
      <c r="C27" s="110">
        <v>217362.1</v>
      </c>
      <c r="D27" s="145" t="s">
        <v>9</v>
      </c>
      <c r="E27" s="59">
        <f t="shared" si="1"/>
        <v>123737.9</v>
      </c>
      <c r="F27" s="19"/>
      <c r="G27" s="19"/>
    </row>
    <row r="28" spans="1:7" ht="20.25" customHeight="1">
      <c r="A28" s="44" t="s">
        <v>32</v>
      </c>
      <c r="B28" s="68">
        <v>5486000</v>
      </c>
      <c r="C28" s="110">
        <v>5358042</v>
      </c>
      <c r="D28" s="145" t="s">
        <v>9</v>
      </c>
      <c r="E28" s="59">
        <f t="shared" si="1"/>
        <v>127958</v>
      </c>
      <c r="F28" s="19"/>
      <c r="G28" s="19"/>
    </row>
    <row r="29" spans="1:7" ht="20.25" customHeight="1">
      <c r="A29" s="56" t="s">
        <v>126</v>
      </c>
      <c r="B29" s="146">
        <v>1813000</v>
      </c>
      <c r="C29" s="147">
        <v>1741500</v>
      </c>
      <c r="D29" s="148" t="s">
        <v>9</v>
      </c>
      <c r="E29" s="75">
        <f t="shared" si="1"/>
        <v>71500</v>
      </c>
      <c r="F29" s="19"/>
      <c r="G29" s="19"/>
    </row>
    <row r="30" spans="1:7" ht="20.25" customHeight="1">
      <c r="A30" s="33" t="s">
        <v>33</v>
      </c>
      <c r="B30" s="150">
        <f>SUM(B20:B29)</f>
        <v>20960000</v>
      </c>
      <c r="C30" s="150">
        <f>SUM(C20:C29)</f>
        <v>19643330.83</v>
      </c>
      <c r="D30" s="151" t="s">
        <v>9</v>
      </c>
      <c r="E30" s="75">
        <f t="shared" si="1"/>
        <v>1316669.1700000018</v>
      </c>
      <c r="F30" s="19"/>
      <c r="G30" s="19"/>
    </row>
    <row r="31" spans="1:7" ht="20.25" customHeight="1">
      <c r="A31" s="57" t="s">
        <v>17</v>
      </c>
      <c r="B31" s="73"/>
      <c r="C31" s="138">
        <v>2969480</v>
      </c>
      <c r="D31" s="130"/>
      <c r="E31" s="152"/>
      <c r="F31" s="19"/>
      <c r="G31" s="19"/>
    </row>
    <row r="32" spans="1:7" ht="20.25" customHeight="1">
      <c r="A32" s="57" t="s">
        <v>125</v>
      </c>
      <c r="B32" s="137"/>
      <c r="C32" s="138">
        <v>2362600</v>
      </c>
      <c r="D32" s="73"/>
      <c r="E32" s="152"/>
      <c r="F32" s="19"/>
      <c r="G32" s="19"/>
    </row>
    <row r="33" spans="1:7" ht="20.25" customHeight="1" thickBot="1">
      <c r="A33" s="33" t="s">
        <v>34</v>
      </c>
      <c r="B33" s="74"/>
      <c r="C33" s="111">
        <f>SUM(C30+C31+C32)</f>
        <v>24975410.83</v>
      </c>
      <c r="D33" s="73"/>
      <c r="E33" s="73"/>
      <c r="F33" s="19"/>
      <c r="G33" s="19"/>
    </row>
    <row r="34" spans="1:7" ht="20.25" customHeight="1" thickBot="1" thickTop="1">
      <c r="A34" s="33" t="s">
        <v>35</v>
      </c>
      <c r="B34" s="74"/>
      <c r="C34" s="111">
        <f>SUM(C16-C33)</f>
        <v>2805614.460000001</v>
      </c>
      <c r="D34" s="73"/>
      <c r="E34" s="73"/>
      <c r="F34" s="19"/>
      <c r="G34" s="19"/>
    </row>
    <row r="35" spans="1:7" ht="20.25" customHeight="1" thickTop="1">
      <c r="A35" s="33" t="s">
        <v>37</v>
      </c>
      <c r="B35" s="20"/>
      <c r="C35" s="83"/>
      <c r="D35" s="57"/>
      <c r="E35" s="57"/>
      <c r="F35" s="19"/>
      <c r="G35" s="19"/>
    </row>
    <row r="36" spans="1:7" ht="20.25" customHeight="1">
      <c r="A36" s="33" t="s">
        <v>36</v>
      </c>
      <c r="B36" s="20"/>
      <c r="C36" s="153"/>
      <c r="D36" s="57"/>
      <c r="E36" s="57"/>
      <c r="F36" s="19"/>
      <c r="G36" s="19"/>
    </row>
    <row r="37" spans="1:7" ht="20.25" customHeight="1">
      <c r="A37" s="57" t="s">
        <v>2</v>
      </c>
      <c r="B37" s="88"/>
      <c r="C37" s="88"/>
      <c r="D37" s="19"/>
      <c r="E37" s="19"/>
      <c r="F37" s="19"/>
      <c r="G37" s="19"/>
    </row>
    <row r="38" spans="1:7" ht="20.25" customHeight="1">
      <c r="A38" s="57" t="s">
        <v>3</v>
      </c>
      <c r="B38" s="41"/>
      <c r="C38" s="61"/>
      <c r="D38" s="19"/>
      <c r="E38" s="19"/>
      <c r="F38" s="19"/>
      <c r="G38" s="19"/>
    </row>
    <row r="39" spans="1:7" ht="20.25" customHeight="1">
      <c r="A39" s="57"/>
      <c r="B39" s="41"/>
      <c r="C39" s="61"/>
      <c r="D39" s="19"/>
      <c r="E39" s="19"/>
      <c r="F39" s="19"/>
      <c r="G39" s="19"/>
    </row>
    <row r="40" spans="1:7" ht="20.25" customHeight="1">
      <c r="A40" s="38" t="s">
        <v>84</v>
      </c>
      <c r="B40" s="38"/>
      <c r="C40" s="38"/>
      <c r="D40" s="38"/>
      <c r="E40" s="38"/>
      <c r="F40" s="19"/>
      <c r="G40" s="19"/>
    </row>
    <row r="41" spans="1:7" ht="20.25" customHeight="1">
      <c r="A41" s="38" t="s">
        <v>280</v>
      </c>
      <c r="B41" s="38"/>
      <c r="C41" s="38"/>
      <c r="D41" s="38"/>
      <c r="E41" s="38"/>
      <c r="F41" s="19"/>
      <c r="G41" s="19"/>
    </row>
    <row r="42" spans="1:7" ht="20.25" customHeight="1">
      <c r="A42" s="171" t="s">
        <v>230</v>
      </c>
      <c r="B42" s="171"/>
      <c r="C42" s="171"/>
      <c r="D42" s="171"/>
      <c r="E42" s="171"/>
      <c r="F42" s="19"/>
      <c r="G42" s="19"/>
    </row>
    <row r="43" spans="1:7" ht="20.25" customHeight="1">
      <c r="A43" s="171"/>
      <c r="B43" s="171"/>
      <c r="C43" s="171"/>
      <c r="D43" s="171"/>
      <c r="E43" s="171"/>
      <c r="F43" s="19"/>
      <c r="G43" s="19"/>
    </row>
    <row r="44" spans="1:7" ht="21.75">
      <c r="A44" s="162"/>
      <c r="B44" s="162"/>
      <c r="C44" s="162"/>
      <c r="D44" s="162"/>
      <c r="E44" s="162"/>
      <c r="F44" s="162"/>
      <c r="G44" s="162"/>
    </row>
    <row r="45" spans="1:7" ht="21.75">
      <c r="A45" s="163" t="s">
        <v>99</v>
      </c>
      <c r="B45" s="163"/>
      <c r="C45" s="163"/>
      <c r="D45" s="163"/>
      <c r="E45" s="163"/>
      <c r="F45" s="9"/>
      <c r="G45" s="9"/>
    </row>
    <row r="46" spans="1:4" ht="21.75">
      <c r="A46" s="1"/>
      <c r="B46" s="2"/>
      <c r="C46" s="3"/>
      <c r="D46" s="1"/>
    </row>
    <row r="47" spans="1:5" ht="21.75">
      <c r="A47" s="13" t="s">
        <v>101</v>
      </c>
      <c r="B47" s="2"/>
      <c r="C47" s="3"/>
      <c r="D47" s="1"/>
      <c r="E47" s="1"/>
    </row>
    <row r="48" spans="1:6" ht="21.75">
      <c r="A48" s="164" t="s">
        <v>100</v>
      </c>
      <c r="B48" s="164"/>
      <c r="C48" s="164"/>
      <c r="D48" s="165"/>
      <c r="E48" s="165"/>
      <c r="F48" s="11"/>
    </row>
    <row r="49" spans="1:6" ht="21.75">
      <c r="A49" s="1" t="s">
        <v>102</v>
      </c>
      <c r="C49" s="16"/>
      <c r="D49" s="11" t="s">
        <v>92</v>
      </c>
      <c r="E49" s="11"/>
      <c r="F49" s="11"/>
    </row>
    <row r="50" spans="1:6" ht="21.75">
      <c r="A50" s="1" t="s">
        <v>103</v>
      </c>
      <c r="C50" s="16"/>
      <c r="D50" s="11" t="s">
        <v>92</v>
      </c>
      <c r="E50" s="11"/>
      <c r="F50" s="11"/>
    </row>
    <row r="51" spans="1:6" ht="21.75">
      <c r="A51" s="1" t="s">
        <v>105</v>
      </c>
      <c r="C51" s="16"/>
      <c r="D51" s="11" t="s">
        <v>92</v>
      </c>
      <c r="E51" s="11"/>
      <c r="F51" s="11"/>
    </row>
    <row r="52" spans="1:5" ht="21.75">
      <c r="A52" s="1" t="s">
        <v>94</v>
      </c>
      <c r="C52" s="16"/>
      <c r="D52" s="11" t="s">
        <v>92</v>
      </c>
      <c r="E52" s="11"/>
    </row>
    <row r="53" spans="1:5" ht="21.75">
      <c r="A53" s="1" t="s">
        <v>104</v>
      </c>
      <c r="C53" s="16"/>
      <c r="D53" s="11" t="s">
        <v>92</v>
      </c>
      <c r="E53" s="11"/>
    </row>
    <row r="54" spans="1:6" ht="21.75">
      <c r="A54" s="1" t="s">
        <v>96</v>
      </c>
      <c r="C54" s="16"/>
      <c r="D54" s="11" t="s">
        <v>92</v>
      </c>
      <c r="E54" s="11"/>
      <c r="F54" s="11"/>
    </row>
    <row r="55" spans="1:6" ht="21.75">
      <c r="A55" s="1" t="s">
        <v>95</v>
      </c>
      <c r="C55" s="16"/>
      <c r="D55" s="11" t="s">
        <v>92</v>
      </c>
      <c r="E55" s="11"/>
      <c r="F55" s="11"/>
    </row>
    <row r="56" spans="1:6" ht="21.75">
      <c r="A56" s="1" t="s">
        <v>106</v>
      </c>
      <c r="C56" s="16"/>
      <c r="D56" s="11" t="s">
        <v>92</v>
      </c>
      <c r="E56" s="11"/>
      <c r="F56" s="11"/>
    </row>
    <row r="57" spans="1:6" ht="21.75">
      <c r="A57" s="1" t="s">
        <v>97</v>
      </c>
      <c r="C57" s="16"/>
      <c r="D57" s="11" t="s">
        <v>92</v>
      </c>
      <c r="E57" s="11"/>
      <c r="F57" s="11"/>
    </row>
    <row r="58" spans="1:6" ht="21.75">
      <c r="A58" s="1" t="s">
        <v>107</v>
      </c>
      <c r="C58" s="16"/>
      <c r="D58" s="11" t="s">
        <v>92</v>
      </c>
      <c r="E58" s="11" t="s">
        <v>116</v>
      </c>
      <c r="F58" s="11"/>
    </row>
    <row r="59" spans="1:7" ht="21.75">
      <c r="A59" s="10" t="s">
        <v>108</v>
      </c>
      <c r="B59" s="10"/>
      <c r="C59" s="16"/>
      <c r="D59" s="11" t="s">
        <v>92</v>
      </c>
      <c r="E59" s="11"/>
      <c r="F59" s="11"/>
      <c r="G59" s="7"/>
    </row>
    <row r="60" spans="1:7" ht="21.75">
      <c r="A60" s="14" t="s">
        <v>109</v>
      </c>
      <c r="C60" s="17"/>
      <c r="D60" s="11" t="s">
        <v>92</v>
      </c>
      <c r="E60" s="11"/>
      <c r="F60" s="11"/>
      <c r="G60" s="7"/>
    </row>
    <row r="61" spans="1:7" ht="21.75">
      <c r="A61" s="166"/>
      <c r="B61" s="166"/>
      <c r="C61" s="166"/>
      <c r="D61" s="165"/>
      <c r="E61" s="165"/>
      <c r="F61" s="11"/>
      <c r="G61" s="7"/>
    </row>
    <row r="62" spans="1:7" ht="21.75">
      <c r="A62" s="164" t="s">
        <v>110</v>
      </c>
      <c r="B62" s="164"/>
      <c r="C62" s="164"/>
      <c r="D62" s="165"/>
      <c r="E62" s="165"/>
      <c r="F62" s="11"/>
      <c r="G62" s="7"/>
    </row>
    <row r="63" spans="1:7" ht="21.75">
      <c r="A63" s="1" t="s">
        <v>111</v>
      </c>
      <c r="C63" s="16"/>
      <c r="D63" s="11" t="s">
        <v>92</v>
      </c>
      <c r="E63" s="11"/>
      <c r="F63" s="11"/>
      <c r="G63" s="7"/>
    </row>
    <row r="64" spans="1:7" ht="21.75">
      <c r="A64" s="1" t="s">
        <v>94</v>
      </c>
      <c r="C64" s="16"/>
      <c r="D64" s="11" t="s">
        <v>92</v>
      </c>
      <c r="E64" s="11" t="s">
        <v>116</v>
      </c>
      <c r="F64" s="11"/>
      <c r="G64" s="7"/>
    </row>
    <row r="65" spans="1:7" ht="21.75">
      <c r="A65" s="1" t="s">
        <v>112</v>
      </c>
      <c r="C65" s="16"/>
      <c r="D65" s="11" t="s">
        <v>92</v>
      </c>
      <c r="E65" s="11" t="s">
        <v>116</v>
      </c>
      <c r="F65" s="11"/>
      <c r="G65" s="7"/>
    </row>
    <row r="66" spans="1:7" ht="21.75">
      <c r="A66" s="1" t="s">
        <v>113</v>
      </c>
      <c r="C66" s="16"/>
      <c r="D66" s="11" t="s">
        <v>92</v>
      </c>
      <c r="E66" s="11" t="s">
        <v>116</v>
      </c>
      <c r="F66" s="11"/>
      <c r="G66" s="7"/>
    </row>
    <row r="67" spans="1:7" ht="21.75">
      <c r="A67" s="1" t="s">
        <v>93</v>
      </c>
      <c r="C67" s="16"/>
      <c r="D67" s="11" t="s">
        <v>92</v>
      </c>
      <c r="E67" s="11"/>
      <c r="F67" s="6"/>
      <c r="G67" s="5"/>
    </row>
    <row r="68" spans="1:5" ht="21.75">
      <c r="A68" s="1" t="s">
        <v>96</v>
      </c>
      <c r="C68" s="16"/>
      <c r="D68" s="11" t="s">
        <v>92</v>
      </c>
      <c r="E68" s="11"/>
    </row>
    <row r="69" spans="1:6" ht="21.75">
      <c r="A69" s="1" t="s">
        <v>95</v>
      </c>
      <c r="C69" s="16"/>
      <c r="D69" s="11" t="s">
        <v>92</v>
      </c>
      <c r="E69" s="11"/>
      <c r="F69" s="11"/>
    </row>
    <row r="70" spans="1:6" ht="21.75">
      <c r="A70" s="1" t="s">
        <v>114</v>
      </c>
      <c r="C70" s="16"/>
      <c r="D70" s="11" t="s">
        <v>92</v>
      </c>
      <c r="E70" s="11"/>
      <c r="F70" s="11"/>
    </row>
    <row r="71" spans="1:6" ht="21.75">
      <c r="A71" s="14" t="s">
        <v>115</v>
      </c>
      <c r="C71" s="17"/>
      <c r="D71" s="11" t="s">
        <v>92</v>
      </c>
      <c r="E71" s="11"/>
      <c r="F71" s="11"/>
    </row>
    <row r="72" spans="1:6" ht="22.5" thickBot="1">
      <c r="A72" s="9" t="s">
        <v>98</v>
      </c>
      <c r="C72" s="18"/>
      <c r="D72" s="11" t="s">
        <v>92</v>
      </c>
      <c r="E72" s="11"/>
      <c r="F72" s="11"/>
    </row>
    <row r="73" spans="1:6" ht="22.5" thickTop="1">
      <c r="A73" s="1"/>
      <c r="C73" s="16"/>
      <c r="D73" s="165"/>
      <c r="E73" s="165"/>
      <c r="F73" s="11"/>
    </row>
    <row r="74" spans="1:6" ht="21.75">
      <c r="A74" s="13" t="s">
        <v>117</v>
      </c>
      <c r="C74" s="16"/>
      <c r="D74" s="165"/>
      <c r="E74" s="165"/>
      <c r="F74" s="11"/>
    </row>
    <row r="75" spans="1:6" ht="21.75">
      <c r="A75" s="1" t="s">
        <v>121</v>
      </c>
      <c r="C75" s="16"/>
      <c r="D75" s="165"/>
      <c r="E75" s="165"/>
      <c r="F75" s="11"/>
    </row>
    <row r="76" spans="1:6" ht="21.75">
      <c r="A76" s="10" t="s">
        <v>118</v>
      </c>
      <c r="C76" s="16"/>
      <c r="D76" s="11" t="s">
        <v>92</v>
      </c>
      <c r="E76" s="11"/>
      <c r="F76" s="11"/>
    </row>
    <row r="77" spans="1:6" ht="21.75">
      <c r="A77" s="10" t="s">
        <v>119</v>
      </c>
      <c r="C77" s="16"/>
      <c r="D77" s="11" t="s">
        <v>92</v>
      </c>
      <c r="E77" s="11"/>
      <c r="F77" s="11"/>
    </row>
    <row r="78" spans="1:5" ht="21.75">
      <c r="A78" s="15" t="s">
        <v>120</v>
      </c>
      <c r="C78" s="16"/>
      <c r="D78" s="11" t="s">
        <v>92</v>
      </c>
      <c r="E78" s="11"/>
    </row>
    <row r="79" spans="1:3" ht="21.75">
      <c r="A79" s="11" t="s">
        <v>123</v>
      </c>
      <c r="C79" s="16"/>
    </row>
    <row r="80" spans="1:4" ht="21.75">
      <c r="A80" s="11" t="s">
        <v>122</v>
      </c>
      <c r="C80" s="16"/>
      <c r="D80" s="11" t="s">
        <v>92</v>
      </c>
    </row>
    <row r="81" spans="1:4" ht="22.5" thickBot="1">
      <c r="A81" s="167" t="s">
        <v>124</v>
      </c>
      <c r="B81" s="167"/>
      <c r="C81" s="18"/>
      <c r="D81" s="11" t="s">
        <v>92</v>
      </c>
    </row>
    <row r="82" ht="22.5" thickTop="1"/>
  </sheetData>
  <mergeCells count="23">
    <mergeCell ref="D73:E73"/>
    <mergeCell ref="D74:E74"/>
    <mergeCell ref="D75:E75"/>
    <mergeCell ref="A81:B81"/>
    <mergeCell ref="A61:C61"/>
    <mergeCell ref="D61:E61"/>
    <mergeCell ref="A62:C62"/>
    <mergeCell ref="D62:E62"/>
    <mergeCell ref="A43:E43"/>
    <mergeCell ref="A44:G44"/>
    <mergeCell ref="A45:E45"/>
    <mergeCell ref="A48:C48"/>
    <mergeCell ref="D48:E48"/>
    <mergeCell ref="A17:A18"/>
    <mergeCell ref="B17:B18"/>
    <mergeCell ref="C17:C18"/>
    <mergeCell ref="A42:E42"/>
    <mergeCell ref="A1:E1"/>
    <mergeCell ref="A2:E2"/>
    <mergeCell ref="A3:E3"/>
    <mergeCell ref="A4:A5"/>
    <mergeCell ref="B4:B5"/>
    <mergeCell ref="C4:C5"/>
  </mergeCells>
  <printOptions/>
  <pageMargins left="0.61" right="0.75" top="0.16" bottom="0.17" header="0.25" footer="0.1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">
      <selection activeCell="E10" sqref="E10"/>
    </sheetView>
  </sheetViews>
  <sheetFormatPr defaultColWidth="9.140625" defaultRowHeight="21.75"/>
  <cols>
    <col min="1" max="1" width="26.140625" style="0" customWidth="1"/>
    <col min="2" max="2" width="13.00390625" style="0" customWidth="1"/>
    <col min="3" max="3" width="13.421875" style="0" customWidth="1"/>
    <col min="4" max="4" width="26.57421875" style="0" customWidth="1"/>
    <col min="5" max="5" width="15.00390625" style="0" customWidth="1"/>
    <col min="6" max="6" width="14.28125" style="0" customWidth="1"/>
  </cols>
  <sheetData>
    <row r="1" spans="1:6" ht="21.75">
      <c r="A1" s="172" t="s">
        <v>57</v>
      </c>
      <c r="B1" s="172"/>
      <c r="C1" s="172"/>
      <c r="D1" s="172"/>
      <c r="E1" s="172"/>
      <c r="F1" s="172"/>
    </row>
    <row r="2" spans="1:6" ht="21.75">
      <c r="A2" s="172" t="s">
        <v>58</v>
      </c>
      <c r="B2" s="172"/>
      <c r="C2" s="172"/>
      <c r="D2" s="172"/>
      <c r="E2" s="172"/>
      <c r="F2" s="172"/>
    </row>
    <row r="3" spans="1:6" ht="21.75">
      <c r="A3" s="162" t="s">
        <v>283</v>
      </c>
      <c r="B3" s="162"/>
      <c r="C3" s="162"/>
      <c r="D3" s="162"/>
      <c r="E3" s="162"/>
      <c r="F3" s="162"/>
    </row>
    <row r="4" spans="1:6" ht="12.75" customHeight="1">
      <c r="A4" s="173"/>
      <c r="B4" s="173"/>
      <c r="C4" s="173"/>
      <c r="D4" s="173"/>
      <c r="E4" s="173"/>
      <c r="F4" s="173"/>
    </row>
    <row r="5" spans="1:6" ht="21.75" customHeight="1">
      <c r="A5" s="77" t="s">
        <v>59</v>
      </c>
      <c r="B5" s="78"/>
      <c r="C5" s="46"/>
      <c r="D5" s="79" t="s">
        <v>62</v>
      </c>
      <c r="E5" s="72"/>
      <c r="F5" s="72"/>
    </row>
    <row r="6" spans="1:6" ht="13.5" customHeight="1">
      <c r="A6" s="80"/>
      <c r="B6" s="67"/>
      <c r="C6" s="46"/>
      <c r="D6" s="77"/>
      <c r="E6" s="57"/>
      <c r="F6" s="44"/>
    </row>
    <row r="7" spans="1:6" ht="22.5" thickBot="1">
      <c r="A7" s="58" t="s">
        <v>60</v>
      </c>
      <c r="B7" s="67"/>
      <c r="C7" s="81">
        <v>14255238</v>
      </c>
      <c r="D7" s="82" t="s">
        <v>63</v>
      </c>
      <c r="E7" s="74"/>
      <c r="F7" s="81">
        <v>14255238</v>
      </c>
    </row>
    <row r="8" spans="1:6" ht="22.5" thickTop="1">
      <c r="A8" s="58" t="s">
        <v>222</v>
      </c>
      <c r="B8" s="67"/>
      <c r="C8" s="67">
        <v>24400</v>
      </c>
      <c r="D8" s="96" t="s">
        <v>200</v>
      </c>
      <c r="E8" s="74"/>
      <c r="F8" s="67">
        <v>3131743.8</v>
      </c>
    </row>
    <row r="9" spans="1:6" ht="21.75">
      <c r="A9" s="44" t="s">
        <v>61</v>
      </c>
      <c r="B9" s="67"/>
      <c r="C9" s="67">
        <v>49446</v>
      </c>
      <c r="D9" s="82" t="s">
        <v>201</v>
      </c>
      <c r="E9" s="74"/>
      <c r="F9" s="67">
        <v>865200</v>
      </c>
    </row>
    <row r="10" spans="1:6" ht="21.75">
      <c r="A10" s="44" t="s">
        <v>138</v>
      </c>
      <c r="B10" s="67"/>
      <c r="C10" s="67">
        <v>99000</v>
      </c>
      <c r="D10" s="158" t="s">
        <v>269</v>
      </c>
      <c r="E10" s="74"/>
      <c r="F10" s="67">
        <v>748580</v>
      </c>
    </row>
    <row r="11" spans="1:6" ht="21.75">
      <c r="A11" s="44" t="s">
        <v>224</v>
      </c>
      <c r="B11" s="67"/>
      <c r="C11" s="67">
        <v>727688</v>
      </c>
      <c r="D11" s="82" t="s">
        <v>85</v>
      </c>
      <c r="E11" s="67"/>
      <c r="F11" s="67">
        <v>10144.4</v>
      </c>
    </row>
    <row r="12" spans="1:6" ht="21.75">
      <c r="A12" s="94" t="s">
        <v>66</v>
      </c>
      <c r="B12" s="67">
        <v>370058.71</v>
      </c>
      <c r="C12" s="67"/>
      <c r="D12" s="82" t="s">
        <v>86</v>
      </c>
      <c r="E12" s="59"/>
      <c r="F12" s="67">
        <v>631365</v>
      </c>
    </row>
    <row r="13" spans="1:6" ht="21.75">
      <c r="A13" s="94" t="s">
        <v>67</v>
      </c>
      <c r="B13" s="67">
        <v>21814229.83</v>
      </c>
      <c r="C13" s="67"/>
      <c r="D13" s="82" t="s">
        <v>87</v>
      </c>
      <c r="E13" s="59"/>
      <c r="F13" s="67">
        <v>15419.17</v>
      </c>
    </row>
    <row r="14" spans="1:6" ht="21.75">
      <c r="A14" s="94" t="s">
        <v>68</v>
      </c>
      <c r="B14" s="67">
        <v>1944716.4</v>
      </c>
      <c r="C14" s="67"/>
      <c r="D14" s="82" t="s">
        <v>88</v>
      </c>
      <c r="E14" s="59"/>
      <c r="F14" s="67">
        <v>948.3</v>
      </c>
    </row>
    <row r="15" spans="1:6" ht="21.75">
      <c r="A15" s="95" t="s">
        <v>69</v>
      </c>
      <c r="B15" s="69">
        <v>60211.97</v>
      </c>
      <c r="C15" s="69">
        <f>SUM(B7:B15)</f>
        <v>24189216.909999996</v>
      </c>
      <c r="D15" s="82" t="s">
        <v>64</v>
      </c>
      <c r="E15" s="59"/>
      <c r="F15" s="67">
        <v>1036928.47</v>
      </c>
    </row>
    <row r="16" spans="2:6" ht="21.75">
      <c r="B16" s="123"/>
      <c r="D16" s="82" t="s">
        <v>251</v>
      </c>
      <c r="E16" s="59"/>
      <c r="F16" s="67">
        <v>818.24</v>
      </c>
    </row>
    <row r="17" spans="2:6" ht="21.75">
      <c r="B17" s="159"/>
      <c r="D17" s="82" t="s">
        <v>65</v>
      </c>
      <c r="E17" s="59"/>
      <c r="F17" s="67">
        <v>6431835.19</v>
      </c>
    </row>
    <row r="18" spans="1:6" ht="21.75">
      <c r="A18" s="57"/>
      <c r="B18" s="84"/>
      <c r="C18" s="83"/>
      <c r="D18" s="82" t="s">
        <v>285</v>
      </c>
      <c r="E18" s="73">
        <v>10079727.06</v>
      </c>
      <c r="F18" s="67"/>
    </row>
    <row r="19" spans="1:6" ht="21.75">
      <c r="A19" s="57"/>
      <c r="B19" s="84"/>
      <c r="C19" s="83"/>
      <c r="D19" s="85" t="s">
        <v>197</v>
      </c>
      <c r="E19" s="59">
        <v>2805614.46</v>
      </c>
      <c r="F19" s="67"/>
    </row>
    <row r="20" spans="1:6" ht="21.75">
      <c r="A20" s="57"/>
      <c r="B20" s="84"/>
      <c r="C20" s="83"/>
      <c r="D20" s="96" t="s">
        <v>253</v>
      </c>
      <c r="E20" s="59">
        <v>194165</v>
      </c>
      <c r="F20" s="67"/>
    </row>
    <row r="21" spans="1:6" ht="21.75">
      <c r="A21" s="57"/>
      <c r="B21" s="84"/>
      <c r="C21" s="83"/>
      <c r="D21" s="96" t="s">
        <v>252</v>
      </c>
      <c r="E21" s="59">
        <v>565563.44</v>
      </c>
      <c r="F21" s="67"/>
    </row>
    <row r="22" spans="1:6" ht="21.75">
      <c r="A22" s="57"/>
      <c r="B22" s="84"/>
      <c r="C22" s="83"/>
      <c r="D22" s="82" t="s">
        <v>254</v>
      </c>
      <c r="E22" s="59">
        <v>49446</v>
      </c>
      <c r="F22" s="67"/>
    </row>
    <row r="23" spans="1:6" ht="21.75">
      <c r="A23" s="57"/>
      <c r="B23" s="84"/>
      <c r="C23" s="83"/>
      <c r="D23" s="82" t="s">
        <v>221</v>
      </c>
      <c r="E23" s="59">
        <v>38000</v>
      </c>
      <c r="F23" s="67"/>
    </row>
    <row r="24" spans="1:6" ht="21.75">
      <c r="A24" s="57"/>
      <c r="B24" s="84"/>
      <c r="C24" s="83"/>
      <c r="D24" s="82" t="s">
        <v>199</v>
      </c>
      <c r="E24" s="59">
        <v>5983</v>
      </c>
      <c r="F24" s="67"/>
    </row>
    <row r="25" spans="1:6" ht="21.75">
      <c r="A25" s="57"/>
      <c r="B25" s="84"/>
      <c r="C25" s="83"/>
      <c r="D25" s="85" t="s">
        <v>198</v>
      </c>
      <c r="E25" s="59">
        <v>787498</v>
      </c>
      <c r="F25" s="67"/>
    </row>
    <row r="26" spans="1:6" ht="21.75">
      <c r="A26" s="57"/>
      <c r="B26" s="84"/>
      <c r="C26" s="83"/>
      <c r="D26" s="82" t="s">
        <v>83</v>
      </c>
      <c r="E26" s="67">
        <v>701403.62</v>
      </c>
      <c r="F26" s="67"/>
    </row>
    <row r="27" spans="1:6" ht="21.75">
      <c r="A27" s="57"/>
      <c r="B27" s="84"/>
      <c r="C27" s="83"/>
      <c r="D27" s="82" t="s">
        <v>202</v>
      </c>
      <c r="E27" s="59">
        <v>32829</v>
      </c>
      <c r="F27" s="67"/>
    </row>
    <row r="28" spans="1:6" ht="21.75">
      <c r="A28" s="57"/>
      <c r="B28" s="84"/>
      <c r="C28" s="83"/>
      <c r="D28" s="86" t="s">
        <v>255</v>
      </c>
      <c r="E28" s="92"/>
      <c r="F28" s="67">
        <f>SUM(E18+E19+E20+E21+E22+E23+E24-E25-E26-E27)</f>
        <v>12216768.34</v>
      </c>
    </row>
    <row r="29" spans="1:6" ht="22.5" thickBot="1">
      <c r="A29" s="57"/>
      <c r="B29" s="84"/>
      <c r="C29" s="93">
        <f>SUM(C7:C28)</f>
        <v>39344988.91</v>
      </c>
      <c r="D29" s="87"/>
      <c r="E29" s="74"/>
      <c r="F29" s="93">
        <f>SUM(F7:F28)</f>
        <v>39344988.91</v>
      </c>
    </row>
    <row r="30" spans="1:6" ht="22.5" thickTop="1">
      <c r="A30" s="57"/>
      <c r="B30" s="64"/>
      <c r="C30" s="57"/>
      <c r="D30" s="38"/>
      <c r="E30" s="20"/>
      <c r="F30" s="88"/>
    </row>
    <row r="31" spans="1:6" ht="21.75">
      <c r="A31" s="57" t="s">
        <v>89</v>
      </c>
      <c r="B31" s="88"/>
      <c r="C31" s="88"/>
      <c r="D31" s="19"/>
      <c r="E31" s="19"/>
      <c r="F31" s="57"/>
    </row>
    <row r="32" spans="1:6" ht="21.75">
      <c r="A32" s="57" t="s">
        <v>90</v>
      </c>
      <c r="B32" s="41"/>
      <c r="C32" s="61"/>
      <c r="D32" s="19"/>
      <c r="E32" s="19"/>
      <c r="F32" s="57"/>
    </row>
    <row r="33" spans="1:6" ht="21.75">
      <c r="A33" s="57"/>
      <c r="B33" s="41"/>
      <c r="C33" s="61"/>
      <c r="D33" s="19"/>
      <c r="E33" s="19"/>
      <c r="F33" s="57"/>
    </row>
    <row r="34" spans="1:6" ht="21.75">
      <c r="A34" s="171" t="s">
        <v>91</v>
      </c>
      <c r="B34" s="171"/>
      <c r="C34" s="171"/>
      <c r="D34" s="171"/>
      <c r="E34" s="171"/>
      <c r="F34" s="171"/>
    </row>
    <row r="35" spans="1:6" ht="24" customHeight="1">
      <c r="A35" s="171" t="s">
        <v>278</v>
      </c>
      <c r="B35" s="171"/>
      <c r="C35" s="171"/>
      <c r="D35" s="171"/>
      <c r="E35" s="171"/>
      <c r="F35" s="171"/>
    </row>
    <row r="36" spans="1:6" ht="21.75">
      <c r="A36" s="171" t="s">
        <v>277</v>
      </c>
      <c r="B36" s="171"/>
      <c r="C36" s="171"/>
      <c r="D36" s="171"/>
      <c r="E36" s="171"/>
      <c r="F36" s="171"/>
    </row>
    <row r="37" spans="1:6" ht="21.75">
      <c r="A37" s="57"/>
      <c r="B37" s="57"/>
      <c r="C37" s="61"/>
      <c r="D37" s="19"/>
      <c r="E37" s="20"/>
      <c r="F37" s="88"/>
    </row>
    <row r="38" spans="1:6" ht="21.75">
      <c r="A38" s="57"/>
      <c r="B38" s="57"/>
      <c r="C38" s="61"/>
      <c r="D38" s="19"/>
      <c r="E38" s="20"/>
      <c r="F38" s="19"/>
    </row>
    <row r="39" spans="1:6" ht="21.75">
      <c r="A39" s="57"/>
      <c r="B39" s="57"/>
      <c r="C39" s="61"/>
      <c r="D39" s="19"/>
      <c r="E39" s="20"/>
      <c r="F39" s="19"/>
    </row>
    <row r="40" spans="1:6" ht="21.75">
      <c r="A40" s="57"/>
      <c r="B40" s="57"/>
      <c r="C40" s="61"/>
      <c r="D40" s="19"/>
      <c r="E40" s="20"/>
      <c r="F40" s="19"/>
    </row>
    <row r="41" spans="1:6" ht="19.5" customHeight="1">
      <c r="A41" s="189" t="s">
        <v>257</v>
      </c>
      <c r="B41" s="189"/>
      <c r="C41" s="189"/>
      <c r="D41" s="189"/>
      <c r="E41" s="189"/>
      <c r="F41" s="189"/>
    </row>
    <row r="42" spans="1:6" ht="23.25">
      <c r="A42" s="189" t="s">
        <v>256</v>
      </c>
      <c r="B42" s="189"/>
      <c r="C42" s="189"/>
      <c r="D42" s="189"/>
      <c r="E42" s="189"/>
      <c r="F42" s="189"/>
    </row>
    <row r="43" spans="1:6" ht="23.25">
      <c r="A43" s="39"/>
      <c r="B43" s="39"/>
      <c r="C43" s="39"/>
      <c r="D43" s="39"/>
      <c r="E43" s="39"/>
      <c r="F43" s="39"/>
    </row>
    <row r="44" spans="1:6" ht="23.25">
      <c r="A44" s="24" t="s">
        <v>150</v>
      </c>
      <c r="B44" s="25"/>
      <c r="C44" s="89"/>
      <c r="D44" s="169">
        <v>3200</v>
      </c>
      <c r="E44" s="169"/>
      <c r="F44" s="23" t="s">
        <v>92</v>
      </c>
    </row>
    <row r="45" spans="1:6" ht="23.25">
      <c r="A45" s="24" t="s">
        <v>151</v>
      </c>
      <c r="B45" s="24"/>
      <c r="C45" s="90"/>
      <c r="D45" s="168">
        <v>3200</v>
      </c>
      <c r="E45" s="168"/>
      <c r="F45" s="23" t="s">
        <v>92</v>
      </c>
    </row>
    <row r="46" spans="1:6" ht="23.25">
      <c r="A46" s="24" t="s">
        <v>152</v>
      </c>
      <c r="B46" s="24"/>
      <c r="C46" s="90"/>
      <c r="D46" s="168">
        <v>5300</v>
      </c>
      <c r="E46" s="168"/>
      <c r="F46" s="23" t="s">
        <v>92</v>
      </c>
    </row>
    <row r="47" spans="1:6" ht="23.25">
      <c r="A47" s="24" t="s">
        <v>258</v>
      </c>
      <c r="B47" s="24"/>
      <c r="C47" s="90"/>
      <c r="D47" s="168">
        <v>629043.8</v>
      </c>
      <c r="E47" s="168"/>
      <c r="F47" s="23" t="s">
        <v>92</v>
      </c>
    </row>
    <row r="48" spans="1:6" ht="24" thickBot="1">
      <c r="A48" s="25" t="s">
        <v>153</v>
      </c>
      <c r="B48" s="24"/>
      <c r="C48" s="90"/>
      <c r="D48" s="90"/>
      <c r="E48" s="91">
        <v>640743.8</v>
      </c>
      <c r="F48" s="23" t="s">
        <v>92</v>
      </c>
    </row>
    <row r="49" spans="1:6" ht="24" thickTop="1">
      <c r="A49" s="24"/>
      <c r="B49" s="24"/>
      <c r="C49" s="90"/>
      <c r="D49" s="90"/>
      <c r="E49" s="90"/>
      <c r="F49" s="23"/>
    </row>
    <row r="50" spans="1:6" ht="23.25">
      <c r="A50" s="23"/>
      <c r="B50" s="23"/>
      <c r="C50" s="23"/>
      <c r="D50" s="23"/>
      <c r="E50" s="23"/>
      <c r="F50" s="23"/>
    </row>
    <row r="51" spans="1:6" ht="23.25">
      <c r="A51" s="189" t="s">
        <v>276</v>
      </c>
      <c r="B51" s="189"/>
      <c r="C51" s="189"/>
      <c r="D51" s="189"/>
      <c r="E51" s="189"/>
      <c r="F51" s="189"/>
    </row>
    <row r="52" spans="1:6" ht="23.25">
      <c r="A52" s="189" t="s">
        <v>256</v>
      </c>
      <c r="B52" s="189"/>
      <c r="C52" s="189"/>
      <c r="D52" s="189"/>
      <c r="E52" s="189"/>
      <c r="F52" s="189"/>
    </row>
    <row r="53" spans="1:6" ht="23.25">
      <c r="A53" s="26" t="s">
        <v>259</v>
      </c>
      <c r="B53" s="23"/>
      <c r="C53" s="23"/>
      <c r="D53" s="23"/>
      <c r="E53" s="27">
        <v>366000</v>
      </c>
      <c r="F53" s="23" t="s">
        <v>92</v>
      </c>
    </row>
    <row r="54" spans="1:6" ht="23.25">
      <c r="A54" s="26" t="s">
        <v>260</v>
      </c>
      <c r="B54" s="23"/>
      <c r="C54" s="23"/>
      <c r="D54" s="23"/>
      <c r="E54" s="27">
        <v>230000</v>
      </c>
      <c r="F54" s="23" t="s">
        <v>92</v>
      </c>
    </row>
    <row r="55" spans="1:6" ht="23.25">
      <c r="A55" s="26" t="s">
        <v>261</v>
      </c>
      <c r="B55" s="23"/>
      <c r="C55" s="23"/>
      <c r="D55" s="23"/>
      <c r="E55" s="27">
        <v>488000</v>
      </c>
      <c r="F55" s="23" t="s">
        <v>92</v>
      </c>
    </row>
    <row r="56" spans="1:6" ht="23.25">
      <c r="A56" s="26" t="s">
        <v>262</v>
      </c>
      <c r="B56" s="23"/>
      <c r="C56" s="23"/>
      <c r="D56" s="23"/>
      <c r="E56" s="27">
        <v>87000</v>
      </c>
      <c r="F56" s="23" t="s">
        <v>92</v>
      </c>
    </row>
    <row r="57" spans="1:6" ht="23.25">
      <c r="A57" s="26" t="s">
        <v>263</v>
      </c>
      <c r="B57" s="23"/>
      <c r="C57" s="23"/>
      <c r="D57" s="23"/>
      <c r="E57" s="27">
        <v>120000</v>
      </c>
      <c r="F57" s="23" t="s">
        <v>92</v>
      </c>
    </row>
    <row r="58" spans="1:6" ht="23.25">
      <c r="A58" s="26" t="s">
        <v>264</v>
      </c>
      <c r="B58" s="23"/>
      <c r="C58" s="23"/>
      <c r="D58" s="23"/>
      <c r="E58" s="27">
        <v>500000</v>
      </c>
      <c r="F58" s="23" t="s">
        <v>92</v>
      </c>
    </row>
    <row r="59" spans="1:6" ht="23.25">
      <c r="A59" s="26" t="s">
        <v>265</v>
      </c>
      <c r="B59" s="23"/>
      <c r="C59" s="23"/>
      <c r="D59" s="23"/>
      <c r="E59" s="27">
        <v>400000</v>
      </c>
      <c r="F59" s="23" t="s">
        <v>92</v>
      </c>
    </row>
    <row r="60" spans="1:6" ht="23.25">
      <c r="A60" s="26" t="s">
        <v>266</v>
      </c>
      <c r="B60" s="23"/>
      <c r="C60" s="23"/>
      <c r="D60" s="23"/>
      <c r="E60" s="27">
        <v>100000</v>
      </c>
      <c r="F60" s="23" t="s">
        <v>92</v>
      </c>
    </row>
    <row r="61" spans="1:6" ht="23.25">
      <c r="A61" s="26" t="s">
        <v>267</v>
      </c>
      <c r="B61" s="23"/>
      <c r="C61" s="23"/>
      <c r="D61" s="23"/>
      <c r="E61" s="27">
        <v>200000</v>
      </c>
      <c r="F61" s="23" t="s">
        <v>92</v>
      </c>
    </row>
    <row r="62" spans="1:6" ht="24" thickBot="1">
      <c r="A62" s="25" t="s">
        <v>153</v>
      </c>
      <c r="B62" s="23"/>
      <c r="C62" s="23"/>
      <c r="D62" s="23"/>
      <c r="E62" s="28">
        <f>SUM(E53:E61)</f>
        <v>2491000</v>
      </c>
      <c r="F62" s="23" t="s">
        <v>92</v>
      </c>
    </row>
    <row r="63" spans="1:6" ht="24" thickTop="1">
      <c r="A63" s="29"/>
      <c r="B63" s="23"/>
      <c r="C63" s="23"/>
      <c r="D63" s="23"/>
      <c r="E63" s="23"/>
      <c r="F63" s="23"/>
    </row>
    <row r="64" spans="1:6" ht="23.25">
      <c r="A64" s="24"/>
      <c r="B64" s="23"/>
      <c r="C64" s="23"/>
      <c r="D64" s="23"/>
      <c r="E64" s="23"/>
      <c r="F64" s="23"/>
    </row>
    <row r="65" spans="1:6" ht="23.25">
      <c r="A65" s="189" t="s">
        <v>268</v>
      </c>
      <c r="B65" s="189"/>
      <c r="C65" s="189"/>
      <c r="D65" s="189"/>
      <c r="E65" s="189"/>
      <c r="F65" s="189"/>
    </row>
    <row r="66" spans="1:6" ht="23.25">
      <c r="A66" s="189" t="s">
        <v>256</v>
      </c>
      <c r="B66" s="189"/>
      <c r="C66" s="189"/>
      <c r="D66" s="189"/>
      <c r="E66" s="189"/>
      <c r="F66" s="189"/>
    </row>
    <row r="67" spans="1:6" ht="23.25">
      <c r="A67" s="23" t="s">
        <v>270</v>
      </c>
      <c r="B67" s="23"/>
      <c r="C67" s="23"/>
      <c r="D67" s="23"/>
      <c r="E67" s="27">
        <v>865200</v>
      </c>
      <c r="F67" s="23" t="s">
        <v>92</v>
      </c>
    </row>
    <row r="68" spans="1:6" ht="24" thickBot="1">
      <c r="A68" s="25" t="s">
        <v>153</v>
      </c>
      <c r="B68" s="23"/>
      <c r="C68" s="23"/>
      <c r="D68" s="23"/>
      <c r="E68" s="28">
        <f>SUM(E67:E67)</f>
        <v>865200</v>
      </c>
      <c r="F68" s="23" t="s">
        <v>92</v>
      </c>
    </row>
    <row r="69" spans="1:6" ht="24" thickTop="1">
      <c r="A69" s="25"/>
      <c r="B69" s="23"/>
      <c r="C69" s="23"/>
      <c r="D69" s="23"/>
      <c r="E69" s="35"/>
      <c r="F69" s="23"/>
    </row>
    <row r="70" spans="1:6" ht="23.25">
      <c r="A70" s="25"/>
      <c r="B70" s="23"/>
      <c r="C70" s="23"/>
      <c r="D70" s="23"/>
      <c r="E70" s="35"/>
      <c r="F70" s="23"/>
    </row>
    <row r="71" spans="1:6" ht="23.25">
      <c r="A71" s="25"/>
      <c r="B71" s="23"/>
      <c r="C71" s="23"/>
      <c r="D71" s="23"/>
      <c r="E71" s="35"/>
      <c r="F71" s="23"/>
    </row>
    <row r="72" spans="1:6" ht="23.25">
      <c r="A72" s="25"/>
      <c r="B72" s="23"/>
      <c r="C72" s="23"/>
      <c r="D72" s="23"/>
      <c r="E72" s="35"/>
      <c r="F72" s="23"/>
    </row>
    <row r="73" spans="1:6" ht="23.25">
      <c r="A73" s="25"/>
      <c r="B73" s="23"/>
      <c r="C73" s="23"/>
      <c r="D73" s="23"/>
      <c r="E73" s="35"/>
      <c r="F73" s="23"/>
    </row>
    <row r="74" spans="1:6" ht="23.25">
      <c r="A74" s="189" t="s">
        <v>271</v>
      </c>
      <c r="B74" s="189"/>
      <c r="C74" s="189"/>
      <c r="D74" s="189"/>
      <c r="E74" s="189"/>
      <c r="F74" s="189"/>
    </row>
    <row r="75" spans="1:6" ht="23.25">
      <c r="A75" s="189" t="s">
        <v>256</v>
      </c>
      <c r="B75" s="189"/>
      <c r="C75" s="189"/>
      <c r="D75" s="189"/>
      <c r="E75" s="189"/>
      <c r="F75" s="189"/>
    </row>
    <row r="76" spans="1:6" ht="23.25">
      <c r="A76" s="24" t="s">
        <v>275</v>
      </c>
      <c r="B76" s="23"/>
      <c r="C76" s="23"/>
      <c r="D76" s="23"/>
      <c r="E76" s="27">
        <v>431100</v>
      </c>
      <c r="F76" s="32" t="s">
        <v>92</v>
      </c>
    </row>
    <row r="77" spans="1:6" ht="23.25">
      <c r="A77" s="24" t="s">
        <v>272</v>
      </c>
      <c r="B77" s="23"/>
      <c r="C77" s="23"/>
      <c r="D77" s="23"/>
      <c r="E77" s="27">
        <v>10000</v>
      </c>
      <c r="F77" s="32" t="s">
        <v>92</v>
      </c>
    </row>
    <row r="78" spans="1:6" ht="23.25">
      <c r="A78" s="24" t="s">
        <v>273</v>
      </c>
      <c r="B78" s="23"/>
      <c r="C78" s="23"/>
      <c r="D78" s="23"/>
      <c r="E78" s="27">
        <v>207480</v>
      </c>
      <c r="F78" s="32" t="s">
        <v>92</v>
      </c>
    </row>
    <row r="79" spans="1:6" ht="23.25">
      <c r="A79" s="24" t="s">
        <v>274</v>
      </c>
      <c r="B79" s="23"/>
      <c r="C79" s="23"/>
      <c r="D79" s="23"/>
      <c r="E79" s="27">
        <v>100000</v>
      </c>
      <c r="F79" s="32" t="s">
        <v>92</v>
      </c>
    </row>
    <row r="80" spans="1:6" ht="24" thickBot="1">
      <c r="A80" s="23"/>
      <c r="B80" s="23"/>
      <c r="C80" s="23"/>
      <c r="D80" s="23"/>
      <c r="E80" s="160">
        <f>SUM(E76:E79)</f>
        <v>748580</v>
      </c>
      <c r="F80" s="32" t="s">
        <v>92</v>
      </c>
    </row>
    <row r="81" spans="1:6" ht="22.5" thickTop="1">
      <c r="A81" s="19"/>
      <c r="B81" s="19"/>
      <c r="C81" s="19"/>
      <c r="D81" s="19"/>
      <c r="E81" s="19"/>
      <c r="F81" s="19"/>
    </row>
    <row r="82" spans="1:6" ht="21.75">
      <c r="A82" s="19"/>
      <c r="B82" s="19"/>
      <c r="C82" s="19"/>
      <c r="D82" s="19"/>
      <c r="E82" s="19"/>
      <c r="F82" s="19"/>
    </row>
    <row r="83" spans="1:6" ht="21.75">
      <c r="A83" s="19"/>
      <c r="B83" s="19"/>
      <c r="C83" s="19"/>
      <c r="D83" s="19"/>
      <c r="E83" s="19"/>
      <c r="F83" s="19"/>
    </row>
    <row r="84" spans="1:6" ht="21.75">
      <c r="A84" s="19"/>
      <c r="B84" s="19"/>
      <c r="C84" s="19"/>
      <c r="D84" s="19"/>
      <c r="E84" s="19"/>
      <c r="F84" s="19"/>
    </row>
    <row r="85" spans="1:6" ht="21.75">
      <c r="A85" s="19"/>
      <c r="B85" s="19"/>
      <c r="C85" s="19"/>
      <c r="D85" s="19"/>
      <c r="E85" s="19"/>
      <c r="F85" s="19"/>
    </row>
    <row r="86" spans="1:6" ht="21.75">
      <c r="A86" s="19"/>
      <c r="B86" s="19"/>
      <c r="C86" s="19"/>
      <c r="D86" s="19"/>
      <c r="E86" s="19"/>
      <c r="F86" s="19"/>
    </row>
    <row r="87" spans="1:6" ht="21.75">
      <c r="A87" s="19"/>
      <c r="B87" s="19"/>
      <c r="C87" s="19"/>
      <c r="D87" s="19"/>
      <c r="E87" s="19"/>
      <c r="F87" s="19"/>
    </row>
    <row r="88" spans="1:6" ht="21.75">
      <c r="A88" s="19"/>
      <c r="B88" s="19"/>
      <c r="C88" s="19"/>
      <c r="D88" s="19"/>
      <c r="E88" s="19"/>
      <c r="F88" s="19"/>
    </row>
    <row r="89" spans="1:6" ht="21.75">
      <c r="A89" s="19"/>
      <c r="B89" s="19"/>
      <c r="C89" s="19"/>
      <c r="D89" s="19"/>
      <c r="E89" s="19"/>
      <c r="F89" s="19"/>
    </row>
    <row r="90" spans="1:6" ht="21.75">
      <c r="A90" s="19"/>
      <c r="B90" s="19"/>
      <c r="C90" s="19"/>
      <c r="D90" s="19"/>
      <c r="E90" s="19"/>
      <c r="F90" s="19"/>
    </row>
    <row r="91" spans="1:6" ht="21.75">
      <c r="A91" s="19"/>
      <c r="B91" s="19"/>
      <c r="C91" s="19"/>
      <c r="D91" s="19"/>
      <c r="E91" s="19"/>
      <c r="F91" s="19"/>
    </row>
    <row r="92" spans="1:6" ht="21.75">
      <c r="A92" s="19"/>
      <c r="B92" s="19"/>
      <c r="C92" s="19"/>
      <c r="D92" s="19"/>
      <c r="E92" s="19"/>
      <c r="F92" s="19"/>
    </row>
    <row r="93" spans="1:6" ht="21.75">
      <c r="A93" s="19"/>
      <c r="B93" s="19"/>
      <c r="C93" s="19"/>
      <c r="D93" s="19"/>
      <c r="E93" s="19"/>
      <c r="F93" s="19"/>
    </row>
    <row r="94" spans="1:6" ht="21.75">
      <c r="A94" s="19"/>
      <c r="B94" s="19"/>
      <c r="C94" s="19"/>
      <c r="D94" s="19"/>
      <c r="E94" s="19"/>
      <c r="F94" s="19"/>
    </row>
    <row r="95" spans="1:6" ht="21.75">
      <c r="A95" s="19"/>
      <c r="B95" s="19"/>
      <c r="C95" s="19"/>
      <c r="D95" s="19"/>
      <c r="E95" s="19"/>
      <c r="F95" s="19"/>
    </row>
    <row r="96" spans="1:6" ht="21.75">
      <c r="A96" s="19"/>
      <c r="B96" s="19"/>
      <c r="C96" s="19"/>
      <c r="D96" s="19"/>
      <c r="E96" s="19"/>
      <c r="F96" s="19"/>
    </row>
    <row r="97" spans="1:6" ht="21.75">
      <c r="A97" s="19"/>
      <c r="B97" s="19"/>
      <c r="C97" s="19"/>
      <c r="D97" s="19"/>
      <c r="E97" s="19"/>
      <c r="F97" s="19"/>
    </row>
    <row r="98" spans="1:6" ht="21.75">
      <c r="A98" s="19"/>
      <c r="B98" s="19"/>
      <c r="C98" s="19"/>
      <c r="D98" s="19"/>
      <c r="E98" s="19"/>
      <c r="F98" s="19"/>
    </row>
    <row r="99" spans="1:6" ht="21.75">
      <c r="A99" s="19"/>
      <c r="B99" s="19"/>
      <c r="C99" s="19"/>
      <c r="D99" s="19"/>
      <c r="E99" s="19"/>
      <c r="F99" s="19"/>
    </row>
    <row r="100" spans="1:6" ht="21.75">
      <c r="A100" s="19"/>
      <c r="B100" s="19"/>
      <c r="C100" s="19"/>
      <c r="D100" s="19"/>
      <c r="E100" s="19"/>
      <c r="F100" s="19"/>
    </row>
    <row r="101" spans="1:6" ht="21.75">
      <c r="A101" s="19"/>
      <c r="B101" s="19"/>
      <c r="C101" s="19"/>
      <c r="D101" s="19"/>
      <c r="E101" s="19"/>
      <c r="F101" s="19"/>
    </row>
    <row r="102" spans="1:6" ht="21.75">
      <c r="A102" s="19"/>
      <c r="B102" s="19"/>
      <c r="C102" s="19"/>
      <c r="D102" s="19"/>
      <c r="E102" s="19"/>
      <c r="F102" s="19"/>
    </row>
    <row r="103" spans="1:6" ht="21.75">
      <c r="A103" s="19"/>
      <c r="B103" s="19"/>
      <c r="C103" s="19"/>
      <c r="D103" s="19"/>
      <c r="E103" s="19"/>
      <c r="F103" s="19"/>
    </row>
    <row r="104" spans="1:6" ht="21.75">
      <c r="A104" s="19"/>
      <c r="B104" s="19"/>
      <c r="C104" s="19"/>
      <c r="D104" s="19"/>
      <c r="E104" s="19"/>
      <c r="F104" s="19"/>
    </row>
    <row r="105" spans="1:6" ht="21.75">
      <c r="A105" s="19"/>
      <c r="B105" s="19"/>
      <c r="C105" s="19"/>
      <c r="D105" s="19"/>
      <c r="E105" s="19"/>
      <c r="F105" s="19"/>
    </row>
    <row r="106" spans="1:6" ht="21.75">
      <c r="A106" s="19"/>
      <c r="B106" s="19"/>
      <c r="C106" s="19"/>
      <c r="D106" s="19"/>
      <c r="E106" s="19"/>
      <c r="F106" s="19"/>
    </row>
    <row r="107" spans="1:6" ht="21.75">
      <c r="A107" s="19"/>
      <c r="B107" s="19"/>
      <c r="C107" s="19"/>
      <c r="D107" s="19"/>
      <c r="E107" s="19"/>
      <c r="F107" s="19"/>
    </row>
    <row r="108" spans="1:6" ht="21.75">
      <c r="A108" s="19"/>
      <c r="B108" s="19"/>
      <c r="C108" s="19"/>
      <c r="D108" s="19"/>
      <c r="E108" s="19"/>
      <c r="F108" s="19"/>
    </row>
    <row r="109" spans="1:6" ht="21.75">
      <c r="A109" s="19"/>
      <c r="B109" s="19"/>
      <c r="C109" s="19"/>
      <c r="D109" s="19"/>
      <c r="E109" s="19"/>
      <c r="F109" s="19"/>
    </row>
    <row r="110" spans="1:6" ht="21.75">
      <c r="A110" s="19"/>
      <c r="B110" s="19"/>
      <c r="C110" s="19"/>
      <c r="D110" s="19"/>
      <c r="E110" s="19"/>
      <c r="F110" s="19"/>
    </row>
    <row r="111" spans="1:6" ht="21.75">
      <c r="A111" s="19"/>
      <c r="B111" s="19"/>
      <c r="C111" s="19"/>
      <c r="D111" s="19"/>
      <c r="E111" s="19"/>
      <c r="F111" s="19"/>
    </row>
    <row r="112" spans="1:6" ht="21.75">
      <c r="A112" s="19"/>
      <c r="B112" s="19"/>
      <c r="C112" s="19"/>
      <c r="D112" s="19"/>
      <c r="E112" s="19"/>
      <c r="F112" s="19"/>
    </row>
    <row r="113" spans="1:6" ht="21.75">
      <c r="A113" s="19"/>
      <c r="B113" s="19"/>
      <c r="C113" s="19"/>
      <c r="D113" s="19"/>
      <c r="E113" s="19"/>
      <c r="F113" s="19"/>
    </row>
    <row r="114" spans="1:6" ht="21.75">
      <c r="A114" s="19"/>
      <c r="B114" s="19"/>
      <c r="C114" s="19"/>
      <c r="D114" s="19"/>
      <c r="E114" s="19"/>
      <c r="F114" s="19"/>
    </row>
    <row r="115" spans="1:6" ht="21.75">
      <c r="A115" s="19"/>
      <c r="B115" s="19"/>
      <c r="C115" s="19"/>
      <c r="D115" s="19"/>
      <c r="E115" s="19"/>
      <c r="F115" s="19"/>
    </row>
    <row r="116" spans="1:6" ht="21.75">
      <c r="A116" s="19"/>
      <c r="B116" s="19"/>
      <c r="C116" s="19"/>
      <c r="D116" s="19"/>
      <c r="E116" s="19"/>
      <c r="F116" s="19"/>
    </row>
    <row r="117" spans="1:6" ht="21.75">
      <c r="A117" s="19"/>
      <c r="B117" s="19"/>
      <c r="C117" s="19"/>
      <c r="D117" s="19"/>
      <c r="E117" s="19"/>
      <c r="F117" s="19"/>
    </row>
    <row r="118" spans="1:6" ht="21.75">
      <c r="A118" s="19"/>
      <c r="B118" s="19"/>
      <c r="C118" s="19"/>
      <c r="D118" s="19"/>
      <c r="E118" s="19"/>
      <c r="F118" s="19"/>
    </row>
    <row r="119" spans="1:6" ht="21.75">
      <c r="A119" s="19"/>
      <c r="B119" s="19"/>
      <c r="C119" s="19"/>
      <c r="D119" s="19"/>
      <c r="E119" s="19"/>
      <c r="F119" s="19"/>
    </row>
    <row r="120" spans="1:6" ht="21.75">
      <c r="A120" s="19"/>
      <c r="B120" s="19"/>
      <c r="C120" s="19"/>
      <c r="D120" s="19"/>
      <c r="E120" s="19"/>
      <c r="F120" s="19"/>
    </row>
    <row r="121" spans="1:6" ht="21.75">
      <c r="A121" s="19"/>
      <c r="B121" s="19"/>
      <c r="C121" s="19"/>
      <c r="D121" s="19"/>
      <c r="E121" s="19"/>
      <c r="F121" s="19"/>
    </row>
    <row r="122" spans="1:6" ht="21.75">
      <c r="A122" s="19"/>
      <c r="B122" s="19"/>
      <c r="C122" s="19"/>
      <c r="D122" s="19"/>
      <c r="E122" s="19"/>
      <c r="F122" s="19"/>
    </row>
    <row r="123" spans="1:6" ht="21.75">
      <c r="A123" s="19"/>
      <c r="B123" s="19"/>
      <c r="C123" s="19"/>
      <c r="D123" s="19"/>
      <c r="E123" s="19"/>
      <c r="F123" s="19"/>
    </row>
    <row r="124" spans="1:6" ht="21.75">
      <c r="A124" s="19"/>
      <c r="B124" s="19"/>
      <c r="C124" s="19"/>
      <c r="D124" s="19"/>
      <c r="E124" s="19"/>
      <c r="F124" s="19"/>
    </row>
    <row r="125" spans="1:6" ht="21.75">
      <c r="A125" s="19"/>
      <c r="B125" s="19"/>
      <c r="C125" s="19"/>
      <c r="D125" s="19"/>
      <c r="E125" s="19"/>
      <c r="F125" s="19"/>
    </row>
    <row r="126" spans="1:6" ht="21.75">
      <c r="A126" s="19"/>
      <c r="B126" s="19"/>
      <c r="C126" s="19"/>
      <c r="D126" s="19"/>
      <c r="E126" s="19"/>
      <c r="F126" s="19"/>
    </row>
    <row r="127" spans="1:6" ht="21.75">
      <c r="A127" s="19"/>
      <c r="B127" s="19"/>
      <c r="C127" s="19"/>
      <c r="D127" s="19"/>
      <c r="E127" s="19"/>
      <c r="F127" s="19"/>
    </row>
    <row r="128" spans="1:6" ht="21.75">
      <c r="A128" s="19"/>
      <c r="B128" s="19"/>
      <c r="C128" s="19"/>
      <c r="D128" s="19"/>
      <c r="E128" s="19"/>
      <c r="F128" s="19"/>
    </row>
    <row r="129" spans="1:6" ht="21.75">
      <c r="A129" s="19"/>
      <c r="B129" s="19"/>
      <c r="C129" s="19"/>
      <c r="D129" s="19"/>
      <c r="E129" s="19"/>
      <c r="F129" s="19"/>
    </row>
    <row r="130" spans="1:6" ht="21.75">
      <c r="A130" s="19"/>
      <c r="B130" s="19"/>
      <c r="C130" s="19"/>
      <c r="D130" s="19"/>
      <c r="E130" s="19"/>
      <c r="F130" s="19"/>
    </row>
    <row r="131" spans="1:6" ht="21.75">
      <c r="A131" s="19"/>
      <c r="B131" s="19"/>
      <c r="C131" s="19"/>
      <c r="D131" s="19"/>
      <c r="E131" s="19"/>
      <c r="F131" s="19"/>
    </row>
  </sheetData>
  <sheetProtection/>
  <mergeCells count="19">
    <mergeCell ref="A66:F66"/>
    <mergeCell ref="A75:F75"/>
    <mergeCell ref="A74:F74"/>
    <mergeCell ref="A41:F41"/>
    <mergeCell ref="A51:F51"/>
    <mergeCell ref="A52:F52"/>
    <mergeCell ref="A65:F65"/>
    <mergeCell ref="D44:E44"/>
    <mergeCell ref="D47:E47"/>
    <mergeCell ref="D45:E45"/>
    <mergeCell ref="A1:F1"/>
    <mergeCell ref="A3:F3"/>
    <mergeCell ref="A4:F4"/>
    <mergeCell ref="A2:F2"/>
    <mergeCell ref="D46:E46"/>
    <mergeCell ref="A36:F36"/>
    <mergeCell ref="A35:F35"/>
    <mergeCell ref="A34:F34"/>
    <mergeCell ref="A42:F42"/>
  </mergeCells>
  <printOptions/>
  <pageMargins left="0.22" right="0.2" top="0.5905511811023623" bottom="0.4724409448818898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ZONE_COM</dc:creator>
  <cp:keywords/>
  <dc:description/>
  <cp:lastModifiedBy>Zone_COM</cp:lastModifiedBy>
  <cp:lastPrinted>2006-01-02T21:33:50Z</cp:lastPrinted>
  <dcterms:created xsi:type="dcterms:W3CDTF">2004-10-19T08:02:38Z</dcterms:created>
  <dcterms:modified xsi:type="dcterms:W3CDTF">2005-12-31T22:22:37Z</dcterms:modified>
  <cp:category/>
  <cp:version/>
  <cp:contentType/>
  <cp:contentStatus/>
</cp:coreProperties>
</file>